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4A8EB8A0-4D54-45AF-B521-68FBC3B792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 - sažetak" sheetId="7" r:id="rId1"/>
    <sheet name="Prihodi prema ekonomskoj klas" sheetId="8" r:id="rId2"/>
    <sheet name="Rashodi prema ekonomskoj klasif" sheetId="9" r:id="rId3"/>
    <sheet name="Prihodi prema izvorima financir" sheetId="10" r:id="rId4"/>
    <sheet name="Rashodi prema izvorima financir" sheetId="31" r:id="rId5"/>
    <sheet name="Rashodi prema funcijskoj klas" sheetId="12" r:id="rId6"/>
    <sheet name="Posebni dio polugodišnjeg izvje" sheetId="30" r:id="rId7"/>
    <sheet name="Obrazloženje - Opći dio" sheetId="32" r:id="rId8"/>
    <sheet name="Obrazloženje - Posebni dio" sheetId="33" r:id="rId9"/>
  </sheets>
  <definedNames>
    <definedName name="_xlnm.Print_Titles" localSheetId="8">'Obrazloženje - Posebni dio'!$1:$1</definedName>
    <definedName name="_xlnm.Print_Titles" localSheetId="6">'Posebni dio polugodišnjeg izvje'!$1:$1</definedName>
    <definedName name="_xlnm.Print_Titles" localSheetId="3">'Prihodi prema izvorima financir'!#REF!</definedName>
    <definedName name="_xlnm.Print_Titles" localSheetId="2">'Rashodi prema ekonomskoj klasif'!#REF!</definedName>
    <definedName name="_xlnm.Print_Titles" localSheetId="5">'Rashodi prema funcijskoj klas'!$1:$1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1" i="33" l="1"/>
  <c r="G190" i="33"/>
  <c r="G189" i="33"/>
  <c r="G188" i="33"/>
  <c r="G187" i="33"/>
  <c r="G186" i="33"/>
  <c r="G185" i="33"/>
  <c r="G184" i="33"/>
  <c r="G183" i="33"/>
  <c r="G182" i="33"/>
  <c r="G181" i="33"/>
  <c r="G180" i="33"/>
  <c r="G179" i="33"/>
  <c r="G178" i="33"/>
  <c r="G177" i="33"/>
  <c r="G176" i="33"/>
  <c r="G175" i="33"/>
  <c r="G174" i="33"/>
  <c r="G173" i="33"/>
  <c r="G160" i="33"/>
  <c r="G161" i="33"/>
  <c r="G162" i="33"/>
  <c r="G163" i="33"/>
  <c r="G164" i="33"/>
  <c r="G165" i="33"/>
  <c r="G166" i="33"/>
  <c r="G167" i="33"/>
  <c r="G168" i="33"/>
  <c r="G169" i="33"/>
  <c r="G170" i="33"/>
  <c r="G171" i="33"/>
  <c r="G172" i="33"/>
  <c r="G159" i="33"/>
  <c r="G158" i="33"/>
  <c r="G157" i="33"/>
  <c r="G156" i="33"/>
  <c r="G155" i="33"/>
  <c r="G147" i="33"/>
  <c r="G148" i="33"/>
  <c r="G149" i="33"/>
  <c r="G150" i="33"/>
  <c r="G151" i="33"/>
  <c r="G152" i="33"/>
  <c r="G153" i="33"/>
  <c r="G154" i="33"/>
  <c r="G146" i="33"/>
  <c r="G145" i="33"/>
  <c r="G134" i="33"/>
  <c r="G135" i="33"/>
  <c r="G136" i="33"/>
  <c r="G137" i="33"/>
  <c r="G138" i="33"/>
  <c r="G139" i="33"/>
  <c r="G140" i="33"/>
  <c r="G141" i="33"/>
  <c r="G142" i="33"/>
  <c r="G143" i="33"/>
  <c r="G144" i="33"/>
  <c r="G133" i="33"/>
  <c r="G132" i="33"/>
  <c r="G102" i="33"/>
  <c r="G103" i="33"/>
  <c r="G104" i="33"/>
  <c r="G105" i="33"/>
  <c r="G106" i="33"/>
  <c r="G107" i="33"/>
  <c r="G108" i="33"/>
  <c r="G109" i="33"/>
  <c r="G110" i="33"/>
  <c r="G111" i="33"/>
  <c r="G112" i="33"/>
  <c r="G113" i="33"/>
  <c r="G114" i="33"/>
  <c r="G115" i="33"/>
  <c r="G116" i="33"/>
  <c r="G117" i="33"/>
  <c r="G118" i="33"/>
  <c r="G119" i="33"/>
  <c r="G120" i="33"/>
  <c r="G121" i="33"/>
  <c r="G122" i="33"/>
  <c r="G123" i="33"/>
  <c r="G124" i="33"/>
  <c r="G125" i="33"/>
  <c r="G126" i="33"/>
  <c r="G127" i="33"/>
  <c r="G128" i="33"/>
  <c r="G129" i="33"/>
  <c r="G130" i="33"/>
  <c r="G131" i="33"/>
  <c r="G101" i="33"/>
  <c r="G100" i="33"/>
  <c r="G98" i="33"/>
  <c r="G99" i="33"/>
  <c r="G97" i="33"/>
  <c r="G95" i="33"/>
  <c r="G96" i="33"/>
  <c r="G94" i="33"/>
  <c r="G93" i="33"/>
  <c r="G80" i="33"/>
  <c r="G81" i="33"/>
  <c r="G82" i="33"/>
  <c r="G83" i="33"/>
  <c r="G84" i="33"/>
  <c r="G85" i="33"/>
  <c r="G86" i="33"/>
  <c r="G87" i="33"/>
  <c r="G88" i="33"/>
  <c r="G89" i="33"/>
  <c r="G90" i="33"/>
  <c r="G91" i="33"/>
  <c r="G92" i="33"/>
  <c r="G79" i="33"/>
  <c r="G78" i="33"/>
  <c r="G77" i="33"/>
  <c r="G76" i="33"/>
  <c r="G75" i="33"/>
  <c r="G71" i="33"/>
  <c r="G72" i="33"/>
  <c r="G73" i="33"/>
  <c r="G74" i="33"/>
  <c r="G70" i="33"/>
  <c r="G69" i="33"/>
  <c r="G41" i="33"/>
  <c r="G42" i="33"/>
  <c r="G43" i="33"/>
  <c r="G44" i="33"/>
  <c r="G45" i="33"/>
  <c r="G46" i="33"/>
  <c r="G47" i="33"/>
  <c r="G48" i="33"/>
  <c r="G49" i="33"/>
  <c r="G50" i="33"/>
  <c r="G51" i="33"/>
  <c r="G52" i="33"/>
  <c r="G53" i="33"/>
  <c r="G54" i="33"/>
  <c r="G55" i="33"/>
  <c r="G56" i="33"/>
  <c r="G57" i="33"/>
  <c r="G58" i="33"/>
  <c r="G59" i="33"/>
  <c r="G60" i="33"/>
  <c r="G61" i="33"/>
  <c r="G62" i="33"/>
  <c r="G63" i="33"/>
  <c r="G64" i="33"/>
  <c r="G65" i="33"/>
  <c r="G66" i="33"/>
  <c r="G67" i="33"/>
  <c r="G68" i="33"/>
  <c r="G40" i="33"/>
  <c r="G39" i="33"/>
  <c r="G38" i="33"/>
  <c r="G37" i="33"/>
  <c r="G30" i="33"/>
  <c r="G31" i="33"/>
  <c r="G35" i="33"/>
  <c r="G36" i="33"/>
  <c r="G29" i="33"/>
  <c r="G27" i="33"/>
  <c r="G26" i="33"/>
  <c r="G28" i="33"/>
  <c r="G25" i="33"/>
  <c r="G21" i="33"/>
  <c r="G23" i="33"/>
  <c r="G24" i="33"/>
  <c r="G20" i="33"/>
  <c r="G19" i="33"/>
  <c r="G18" i="33"/>
  <c r="G17" i="33"/>
  <c r="G16" i="33"/>
  <c r="G15" i="33"/>
  <c r="G14" i="33"/>
  <c r="G13" i="33"/>
  <c r="G12" i="33"/>
  <c r="H191" i="33"/>
  <c r="H190" i="33"/>
  <c r="H189" i="33"/>
  <c r="H188" i="33"/>
  <c r="H187" i="33"/>
  <c r="H186" i="33"/>
  <c r="F186" i="33"/>
  <c r="H185" i="33"/>
  <c r="H184" i="33"/>
  <c r="H183" i="33"/>
  <c r="H182" i="33"/>
  <c r="H181" i="33"/>
  <c r="F181" i="33"/>
  <c r="H180" i="33"/>
  <c r="H179" i="33"/>
  <c r="H178" i="33"/>
  <c r="H177" i="33"/>
  <c r="H176" i="33"/>
  <c r="F176" i="33"/>
  <c r="F175" i="33"/>
  <c r="F174" i="33"/>
  <c r="H173" i="33"/>
  <c r="F173" i="33"/>
  <c r="F172" i="33"/>
  <c r="F171" i="33"/>
  <c r="F170" i="33"/>
  <c r="F169" i="33"/>
  <c r="H168" i="33"/>
  <c r="F168" i="33"/>
  <c r="F167" i="33"/>
  <c r="F166" i="33"/>
  <c r="H165" i="33"/>
  <c r="F165" i="33"/>
  <c r="H164" i="33"/>
  <c r="F164" i="33"/>
  <c r="H163" i="33"/>
  <c r="F163" i="33"/>
  <c r="H162" i="33"/>
  <c r="F162" i="33"/>
  <c r="H161" i="33"/>
  <c r="F161" i="33"/>
  <c r="H160" i="33"/>
  <c r="F160" i="33"/>
  <c r="H159" i="33"/>
  <c r="F159" i="33"/>
  <c r="H158" i="33"/>
  <c r="F158" i="33"/>
  <c r="H157" i="33"/>
  <c r="F157" i="33"/>
  <c r="H156" i="33"/>
  <c r="F156" i="33"/>
  <c r="H155" i="33"/>
  <c r="F155" i="33"/>
  <c r="F154" i="33"/>
  <c r="F153" i="33"/>
  <c r="H152" i="33"/>
  <c r="F152" i="33"/>
  <c r="H151" i="33"/>
  <c r="F151" i="33"/>
  <c r="H150" i="33"/>
  <c r="F150" i="33"/>
  <c r="H149" i="33"/>
  <c r="F149" i="33"/>
  <c r="H148" i="33"/>
  <c r="F148" i="33"/>
  <c r="F147" i="33"/>
  <c r="F146" i="33"/>
  <c r="H145" i="33"/>
  <c r="F145" i="33"/>
  <c r="H144" i="33"/>
  <c r="F144" i="33"/>
  <c r="H143" i="33"/>
  <c r="F143" i="33"/>
  <c r="H142" i="33"/>
  <c r="F142" i="33"/>
  <c r="H141" i="33"/>
  <c r="F141" i="33"/>
  <c r="H140" i="33"/>
  <c r="F140" i="33"/>
  <c r="H139" i="33"/>
  <c r="F139" i="33"/>
  <c r="F138" i="33"/>
  <c r="H137" i="33"/>
  <c r="F137" i="33"/>
  <c r="H136" i="33"/>
  <c r="F136" i="33"/>
  <c r="H135" i="33"/>
  <c r="F135" i="33"/>
  <c r="H134" i="33"/>
  <c r="F134" i="33"/>
  <c r="H133" i="33"/>
  <c r="F133" i="33"/>
  <c r="H132" i="33"/>
  <c r="F132" i="33"/>
  <c r="H131" i="33"/>
  <c r="F131" i="33"/>
  <c r="H130" i="33"/>
  <c r="F130" i="33"/>
  <c r="H129" i="33"/>
  <c r="F129" i="33"/>
  <c r="F128" i="33"/>
  <c r="H127" i="33"/>
  <c r="F127" i="33"/>
  <c r="H126" i="33"/>
  <c r="F126" i="33"/>
  <c r="H125" i="33"/>
  <c r="F125" i="33"/>
  <c r="H124" i="33"/>
  <c r="F124" i="33"/>
  <c r="H123" i="33"/>
  <c r="F123" i="33"/>
  <c r="H122" i="33"/>
  <c r="F122" i="33"/>
  <c r="H121" i="33"/>
  <c r="F121" i="33"/>
  <c r="H120" i="33"/>
  <c r="F120" i="33"/>
  <c r="H119" i="33"/>
  <c r="F119" i="33"/>
  <c r="H118" i="33"/>
  <c r="F118" i="33"/>
  <c r="H117" i="33"/>
  <c r="F117" i="33"/>
  <c r="H116" i="33"/>
  <c r="F116" i="33"/>
  <c r="H115" i="33"/>
  <c r="F115" i="33"/>
  <c r="H114" i="33"/>
  <c r="F114" i="33"/>
  <c r="H113" i="33"/>
  <c r="F113" i="33"/>
  <c r="H112" i="33"/>
  <c r="F112" i="33"/>
  <c r="H111" i="33"/>
  <c r="F111" i="33"/>
  <c r="H110" i="33"/>
  <c r="F110" i="33"/>
  <c r="H109" i="33"/>
  <c r="F109" i="33"/>
  <c r="H108" i="33"/>
  <c r="F108" i="33"/>
  <c r="H107" i="33"/>
  <c r="F107" i="33"/>
  <c r="H106" i="33"/>
  <c r="F106" i="33"/>
  <c r="H105" i="33"/>
  <c r="F105" i="33"/>
  <c r="H104" i="33"/>
  <c r="F104" i="33"/>
  <c r="H103" i="33"/>
  <c r="F103" i="33"/>
  <c r="H102" i="33"/>
  <c r="F102" i="33"/>
  <c r="H101" i="33"/>
  <c r="F101" i="33"/>
  <c r="H100" i="33"/>
  <c r="F100" i="33"/>
  <c r="H99" i="33"/>
  <c r="F99" i="33"/>
  <c r="H98" i="33"/>
  <c r="F98" i="33"/>
  <c r="H97" i="33"/>
  <c r="F97" i="33"/>
  <c r="H96" i="33"/>
  <c r="F96" i="33"/>
  <c r="H95" i="33"/>
  <c r="F95" i="33"/>
  <c r="H94" i="33"/>
  <c r="F94" i="33"/>
  <c r="H93" i="33"/>
  <c r="F93" i="33"/>
  <c r="F92" i="33"/>
  <c r="F91" i="33"/>
  <c r="H90" i="33"/>
  <c r="F90" i="33"/>
  <c r="H89" i="33"/>
  <c r="F89" i="33"/>
  <c r="H88" i="33"/>
  <c r="F88" i="33"/>
  <c r="H87" i="33"/>
  <c r="F87" i="33"/>
  <c r="H86" i="33"/>
  <c r="F86" i="33"/>
  <c r="H85" i="33"/>
  <c r="F85" i="33"/>
  <c r="H84" i="33"/>
  <c r="F84" i="33"/>
  <c r="H83" i="33"/>
  <c r="F83" i="33"/>
  <c r="H82" i="33"/>
  <c r="F82" i="33"/>
  <c r="H81" i="33"/>
  <c r="F81" i="33"/>
  <c r="H80" i="33"/>
  <c r="F80" i="33"/>
  <c r="H79" i="33"/>
  <c r="F79" i="33"/>
  <c r="H78" i="33"/>
  <c r="F78" i="33"/>
  <c r="H77" i="33"/>
  <c r="F77" i="33"/>
  <c r="H76" i="33"/>
  <c r="F76" i="33"/>
  <c r="H75" i="33"/>
  <c r="F75" i="33"/>
  <c r="F74" i="33"/>
  <c r="H73" i="33"/>
  <c r="F73" i="33"/>
  <c r="H72" i="33"/>
  <c r="F72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F63" i="33"/>
  <c r="F62" i="33"/>
  <c r="H61" i="33"/>
  <c r="F61" i="33"/>
  <c r="H60" i="33"/>
  <c r="F60" i="33"/>
  <c r="H59" i="33"/>
  <c r="F59" i="33"/>
  <c r="H58" i="33"/>
  <c r="F58" i="33"/>
  <c r="H57" i="33"/>
  <c r="F57" i="33"/>
  <c r="H56" i="33"/>
  <c r="F56" i="33"/>
  <c r="H55" i="33"/>
  <c r="F55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F47" i="33"/>
  <c r="H46" i="33"/>
  <c r="F46" i="33"/>
  <c r="H45" i="33"/>
  <c r="F45" i="33"/>
  <c r="F44" i="33"/>
  <c r="H43" i="33"/>
  <c r="F43" i="33"/>
  <c r="H42" i="33"/>
  <c r="F42" i="33"/>
  <c r="H41" i="33"/>
  <c r="F41" i="33"/>
  <c r="H40" i="33"/>
  <c r="F40" i="33"/>
  <c r="H39" i="33"/>
  <c r="F39" i="33"/>
  <c r="H38" i="33"/>
  <c r="F38" i="33"/>
  <c r="H37" i="33"/>
  <c r="F37" i="33"/>
  <c r="H36" i="33"/>
  <c r="F36" i="33"/>
  <c r="H35" i="33"/>
  <c r="F35" i="33"/>
  <c r="F34" i="33"/>
  <c r="F33" i="33"/>
  <c r="F32" i="33"/>
  <c r="H31" i="33"/>
  <c r="F31" i="33"/>
  <c r="H30" i="33"/>
  <c r="F30" i="33"/>
  <c r="H29" i="33"/>
  <c r="F29" i="33"/>
  <c r="H28" i="33"/>
  <c r="F28" i="33"/>
  <c r="H27" i="33"/>
  <c r="H26" i="33"/>
  <c r="F26" i="33"/>
  <c r="H25" i="33"/>
  <c r="F25" i="33"/>
  <c r="H24" i="33"/>
  <c r="F24" i="33"/>
  <c r="H23" i="33"/>
  <c r="F23" i="33"/>
  <c r="F22" i="33"/>
  <c r="H21" i="33"/>
  <c r="F21" i="33"/>
  <c r="H20" i="33"/>
  <c r="F20" i="33"/>
  <c r="H19" i="33"/>
  <c r="F19" i="33"/>
  <c r="H18" i="33"/>
  <c r="F18" i="33"/>
  <c r="H17" i="33"/>
  <c r="F17" i="33"/>
  <c r="H16" i="33"/>
  <c r="F16" i="33"/>
  <c r="H15" i="33"/>
  <c r="F15" i="33"/>
  <c r="H14" i="33"/>
  <c r="F14" i="33"/>
  <c r="H13" i="33"/>
  <c r="F13" i="33"/>
  <c r="H12" i="33"/>
  <c r="F12" i="33"/>
  <c r="F111" i="32"/>
  <c r="F110" i="32"/>
  <c r="F109" i="32"/>
  <c r="H108" i="32"/>
  <c r="F108" i="32"/>
  <c r="H107" i="32"/>
  <c r="F107" i="32"/>
  <c r="H106" i="32"/>
  <c r="G106" i="32"/>
  <c r="F106" i="32"/>
  <c r="H105" i="32"/>
  <c r="F105" i="32"/>
  <c r="H104" i="32"/>
  <c r="F104" i="32"/>
  <c r="H103" i="32"/>
  <c r="G103" i="32"/>
  <c r="F103" i="32"/>
  <c r="F102" i="32"/>
  <c r="F101" i="32"/>
  <c r="H100" i="32"/>
  <c r="G100" i="32"/>
  <c r="F100" i="32"/>
  <c r="F99" i="32"/>
  <c r="F98" i="32"/>
  <c r="F97" i="32"/>
  <c r="H96" i="32"/>
  <c r="G96" i="32"/>
  <c r="F96" i="32"/>
  <c r="F95" i="32"/>
  <c r="F94" i="32"/>
  <c r="F93" i="32"/>
  <c r="F92" i="32"/>
  <c r="H91" i="32"/>
  <c r="F91" i="32"/>
  <c r="H90" i="32"/>
  <c r="F90" i="32"/>
  <c r="F89" i="32"/>
  <c r="H88" i="32"/>
  <c r="G88" i="32"/>
  <c r="F88" i="32"/>
  <c r="H87" i="32"/>
  <c r="G87" i="32"/>
  <c r="F87" i="32"/>
  <c r="H86" i="32"/>
  <c r="G86" i="32"/>
  <c r="F86" i="32"/>
  <c r="H85" i="32"/>
  <c r="G85" i="32"/>
  <c r="F85" i="32"/>
  <c r="F84" i="32"/>
  <c r="H83" i="32"/>
  <c r="F83" i="32"/>
  <c r="H82" i="32"/>
  <c r="G82" i="32"/>
  <c r="F82" i="32"/>
  <c r="H81" i="32"/>
  <c r="F81" i="32"/>
  <c r="H80" i="32"/>
  <c r="F80" i="32"/>
  <c r="H79" i="32"/>
  <c r="G79" i="32"/>
  <c r="F79" i="32"/>
  <c r="H78" i="32"/>
  <c r="G78" i="32"/>
  <c r="F78" i="32"/>
  <c r="H77" i="32"/>
  <c r="G77" i="32"/>
  <c r="F77" i="32"/>
  <c r="H76" i="32"/>
  <c r="G76" i="32"/>
  <c r="F76" i="32"/>
  <c r="H75" i="32"/>
  <c r="G75" i="32"/>
  <c r="F75" i="32"/>
  <c r="H74" i="32"/>
  <c r="G74" i="32"/>
  <c r="F74" i="32"/>
  <c r="H73" i="32"/>
  <c r="G73" i="32"/>
  <c r="F73" i="32"/>
  <c r="H72" i="32"/>
  <c r="G72" i="32"/>
  <c r="F72" i="32"/>
  <c r="H71" i="32"/>
  <c r="G71" i="32"/>
  <c r="F71" i="32"/>
  <c r="H70" i="32"/>
  <c r="G70" i="32"/>
  <c r="F70" i="32"/>
  <c r="H69" i="32"/>
  <c r="G69" i="32"/>
  <c r="F69" i="32"/>
  <c r="H68" i="32"/>
  <c r="G68" i="32"/>
  <c r="F68" i="32"/>
  <c r="H67" i="32"/>
  <c r="G67" i="32"/>
  <c r="F67" i="32"/>
  <c r="H66" i="32"/>
  <c r="G66" i="32"/>
  <c r="F66" i="32"/>
  <c r="H65" i="32"/>
  <c r="G65" i="32"/>
  <c r="F65" i="32"/>
  <c r="H64" i="32"/>
  <c r="G64" i="32"/>
  <c r="F64" i="32"/>
  <c r="H63" i="32"/>
  <c r="G63" i="32"/>
  <c r="F63" i="32"/>
  <c r="H62" i="32"/>
  <c r="G62" i="32"/>
  <c r="F62" i="32"/>
  <c r="H61" i="32"/>
  <c r="G61" i="32"/>
  <c r="F61" i="32"/>
  <c r="H60" i="32"/>
  <c r="F60" i="32"/>
  <c r="H59" i="32"/>
  <c r="G59" i="32"/>
  <c r="F59" i="32"/>
  <c r="H58" i="32"/>
  <c r="G58" i="32"/>
  <c r="F58" i="32"/>
  <c r="H57" i="32"/>
  <c r="G57" i="32"/>
  <c r="F57" i="32"/>
  <c r="H56" i="32"/>
  <c r="G56" i="32"/>
  <c r="F56" i="32"/>
  <c r="H55" i="32"/>
  <c r="G55" i="32"/>
  <c r="F55" i="32"/>
  <c r="H54" i="32"/>
  <c r="G54" i="32"/>
  <c r="F54" i="32"/>
  <c r="H53" i="32"/>
  <c r="G53" i="32"/>
  <c r="F53" i="32"/>
  <c r="H52" i="32"/>
  <c r="G52" i="32"/>
  <c r="F52" i="32"/>
  <c r="H51" i="32"/>
  <c r="G51" i="32"/>
  <c r="F51" i="32"/>
  <c r="F50" i="32"/>
  <c r="F49" i="32"/>
  <c r="H48" i="32"/>
  <c r="G48" i="32"/>
  <c r="F48" i="32"/>
  <c r="H47" i="32"/>
  <c r="G47" i="32"/>
  <c r="F47" i="32"/>
  <c r="H46" i="32"/>
  <c r="G46" i="32"/>
  <c r="F46" i="32"/>
  <c r="H45" i="32"/>
  <c r="G45" i="32"/>
  <c r="F45" i="32"/>
  <c r="F44" i="32"/>
  <c r="E44" i="32"/>
  <c r="H44" i="32" s="1"/>
  <c r="D44" i="32"/>
  <c r="F36" i="32"/>
  <c r="H35" i="32"/>
  <c r="G35" i="32"/>
  <c r="F35" i="32"/>
  <c r="H34" i="32"/>
  <c r="G34" i="32"/>
  <c r="F34" i="32"/>
  <c r="H33" i="32"/>
  <c r="G33" i="32"/>
  <c r="F33" i="32"/>
  <c r="H32" i="32"/>
  <c r="G32" i="32"/>
  <c r="F32" i="32"/>
  <c r="H27" i="32"/>
  <c r="G27" i="32"/>
  <c r="F27" i="32"/>
  <c r="H26" i="32"/>
  <c r="G26" i="32"/>
  <c r="F26" i="32"/>
  <c r="H25" i="32"/>
  <c r="G25" i="32"/>
  <c r="F25" i="32"/>
  <c r="H24" i="32"/>
  <c r="G24" i="32"/>
  <c r="F24" i="32"/>
  <c r="F20" i="32"/>
  <c r="H19" i="32"/>
  <c r="G19" i="32"/>
  <c r="F19" i="32"/>
  <c r="H18" i="32"/>
  <c r="G18" i="32"/>
  <c r="F18" i="32"/>
  <c r="H17" i="32"/>
  <c r="G17" i="32"/>
  <c r="F17" i="32"/>
  <c r="H16" i="32"/>
  <c r="G16" i="32"/>
  <c r="F16" i="32"/>
  <c r="F15" i="32"/>
  <c r="F14" i="32"/>
  <c r="H13" i="32"/>
  <c r="G13" i="32"/>
  <c r="F13" i="32"/>
  <c r="H12" i="32"/>
  <c r="G12" i="32"/>
  <c r="F12" i="32"/>
  <c r="E11" i="32"/>
  <c r="H11" i="32" s="1"/>
  <c r="D11" i="32"/>
  <c r="C11" i="32"/>
  <c r="E186" i="30"/>
  <c r="E181" i="30"/>
  <c r="E176" i="30"/>
  <c r="E175" i="30"/>
  <c r="E174" i="30"/>
  <c r="E173" i="30"/>
  <c r="E161" i="30"/>
  <c r="E162" i="30"/>
  <c r="E163" i="30"/>
  <c r="E164" i="30"/>
  <c r="E165" i="30"/>
  <c r="E166" i="30"/>
  <c r="E167" i="30"/>
  <c r="E168" i="30"/>
  <c r="E169" i="30"/>
  <c r="E170" i="30"/>
  <c r="E171" i="30"/>
  <c r="E172" i="30"/>
  <c r="E160" i="30"/>
  <c r="E159" i="30"/>
  <c r="E158" i="30"/>
  <c r="E157" i="30"/>
  <c r="E156" i="30"/>
  <c r="E155" i="30"/>
  <c r="E147" i="30"/>
  <c r="E148" i="30"/>
  <c r="E149" i="30"/>
  <c r="E150" i="30"/>
  <c r="E151" i="30"/>
  <c r="E152" i="30"/>
  <c r="E153" i="30"/>
  <c r="E154" i="30"/>
  <c r="E146" i="30"/>
  <c r="E145" i="30"/>
  <c r="E134" i="30"/>
  <c r="E135" i="30"/>
  <c r="E136" i="30"/>
  <c r="E137" i="30"/>
  <c r="E138" i="30"/>
  <c r="E139" i="30"/>
  <c r="E140" i="30"/>
  <c r="E141" i="30"/>
  <c r="E142" i="30"/>
  <c r="E143" i="30"/>
  <c r="E144" i="30"/>
  <c r="E133" i="30"/>
  <c r="E132" i="30"/>
  <c r="E102" i="30"/>
  <c r="E103" i="30"/>
  <c r="E104" i="30"/>
  <c r="E105" i="30"/>
  <c r="E106" i="30"/>
  <c r="E107" i="30"/>
  <c r="E108" i="30"/>
  <c r="E109" i="30"/>
  <c r="E110" i="30"/>
  <c r="E111" i="30"/>
  <c r="E112" i="30"/>
  <c r="E113" i="30"/>
  <c r="E114" i="30"/>
  <c r="E115" i="30"/>
  <c r="E116" i="30"/>
  <c r="E117" i="30"/>
  <c r="E118" i="30"/>
  <c r="E119" i="30"/>
  <c r="E120" i="30"/>
  <c r="E121" i="30"/>
  <c r="E122" i="30"/>
  <c r="E123" i="30"/>
  <c r="E124" i="30"/>
  <c r="E125" i="30"/>
  <c r="E126" i="30"/>
  <c r="E127" i="30"/>
  <c r="E128" i="30"/>
  <c r="E129" i="30"/>
  <c r="E130" i="30"/>
  <c r="E131" i="30"/>
  <c r="E101" i="30"/>
  <c r="E100" i="30"/>
  <c r="E99" i="30"/>
  <c r="E98" i="30"/>
  <c r="E97" i="30"/>
  <c r="E94" i="30"/>
  <c r="E96" i="30"/>
  <c r="E95" i="30"/>
  <c r="E93" i="30"/>
  <c r="E80" i="30"/>
  <c r="E81" i="30"/>
  <c r="E82" i="30"/>
  <c r="E83" i="30"/>
  <c r="E84" i="30"/>
  <c r="E85" i="30"/>
  <c r="E86" i="30"/>
  <c r="E87" i="30"/>
  <c r="E88" i="30"/>
  <c r="E89" i="30"/>
  <c r="E90" i="30"/>
  <c r="E91" i="30"/>
  <c r="E92" i="30"/>
  <c r="E79" i="30"/>
  <c r="E78" i="30"/>
  <c r="E77" i="30"/>
  <c r="E76" i="30"/>
  <c r="E75" i="30"/>
  <c r="E71" i="30"/>
  <c r="E72" i="30"/>
  <c r="E73" i="30"/>
  <c r="E74" i="30"/>
  <c r="E70" i="30"/>
  <c r="E69" i="30"/>
  <c r="E41" i="30"/>
  <c r="E42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40" i="30"/>
  <c r="E39" i="30"/>
  <c r="E38" i="30"/>
  <c r="E37" i="30"/>
  <c r="E30" i="30"/>
  <c r="E31" i="30"/>
  <c r="E32" i="30"/>
  <c r="E33" i="30"/>
  <c r="E34" i="30"/>
  <c r="E35" i="30"/>
  <c r="E36" i="30"/>
  <c r="E29" i="30"/>
  <c r="E28" i="30"/>
  <c r="E26" i="30"/>
  <c r="E25" i="30"/>
  <c r="E21" i="30"/>
  <c r="E22" i="30"/>
  <c r="E23" i="30"/>
  <c r="E24" i="30"/>
  <c r="E20" i="30"/>
  <c r="E19" i="30"/>
  <c r="E18" i="30"/>
  <c r="E17" i="30"/>
  <c r="E16" i="30"/>
  <c r="E15" i="30"/>
  <c r="E14" i="30"/>
  <c r="E13" i="30"/>
  <c r="E12" i="30"/>
  <c r="D12" i="3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12" i="9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12" i="8"/>
  <c r="F11" i="8"/>
  <c r="F16" i="7"/>
  <c r="F15" i="7"/>
  <c r="F14" i="7"/>
  <c r="F11" i="9"/>
  <c r="D11" i="9"/>
  <c r="D14" i="7"/>
  <c r="C20" i="10"/>
  <c r="C13" i="10"/>
  <c r="C12" i="10" s="1"/>
  <c r="F13" i="7"/>
  <c r="F12" i="7"/>
  <c r="F11" i="7"/>
  <c r="F16" i="30"/>
  <c r="F14" i="30"/>
  <c r="F15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33" i="30"/>
  <c r="F34" i="30"/>
  <c r="F35" i="30"/>
  <c r="F36" i="30"/>
  <c r="F37" i="30"/>
  <c r="F38" i="30"/>
  <c r="F39" i="30"/>
  <c r="F40" i="30"/>
  <c r="F41" i="30"/>
  <c r="F42" i="30"/>
  <c r="F43" i="30"/>
  <c r="F45" i="30"/>
  <c r="F46" i="30"/>
  <c r="F48" i="30"/>
  <c r="F49" i="30"/>
  <c r="F50" i="30"/>
  <c r="F51" i="30"/>
  <c r="F52" i="30"/>
  <c r="F53" i="30"/>
  <c r="F55" i="30"/>
  <c r="F56" i="30"/>
  <c r="F57" i="30"/>
  <c r="F58" i="30"/>
  <c r="F59" i="30"/>
  <c r="F60" i="30"/>
  <c r="F61" i="30"/>
  <c r="F64" i="30"/>
  <c r="F65" i="30"/>
  <c r="F66" i="30"/>
  <c r="F67" i="30"/>
  <c r="F68" i="30"/>
  <c r="F69" i="30"/>
  <c r="F70" i="30"/>
  <c r="F72" i="30"/>
  <c r="F73" i="30"/>
  <c r="F75" i="30"/>
  <c r="F76" i="30"/>
  <c r="F77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3" i="30"/>
  <c r="F94" i="30"/>
  <c r="F95" i="30"/>
  <c r="F96" i="30"/>
  <c r="F97" i="30"/>
  <c r="F98" i="30"/>
  <c r="F99" i="30"/>
  <c r="F100" i="30"/>
  <c r="F101" i="30"/>
  <c r="F102" i="30"/>
  <c r="F103" i="30"/>
  <c r="F104" i="30"/>
  <c r="F105" i="30"/>
  <c r="F106" i="30"/>
  <c r="F107" i="30"/>
  <c r="F108" i="30"/>
  <c r="F109" i="30"/>
  <c r="F110" i="30"/>
  <c r="F111" i="30"/>
  <c r="F112" i="30"/>
  <c r="F113" i="30"/>
  <c r="F114" i="30"/>
  <c r="F115" i="30"/>
  <c r="F116" i="30"/>
  <c r="F117" i="30"/>
  <c r="F118" i="30"/>
  <c r="F119" i="30"/>
  <c r="F120" i="30"/>
  <c r="F121" i="30"/>
  <c r="F122" i="30"/>
  <c r="F123" i="30"/>
  <c r="F124" i="30"/>
  <c r="F125" i="30"/>
  <c r="F126" i="30"/>
  <c r="F127" i="30"/>
  <c r="F129" i="30"/>
  <c r="F130" i="30"/>
  <c r="F131" i="30"/>
  <c r="F132" i="30"/>
  <c r="F133" i="30"/>
  <c r="F134" i="30"/>
  <c r="F135" i="30"/>
  <c r="F136" i="30"/>
  <c r="F137" i="30"/>
  <c r="F139" i="30"/>
  <c r="F140" i="30"/>
  <c r="F141" i="30"/>
  <c r="F142" i="30"/>
  <c r="F143" i="30"/>
  <c r="F144" i="30"/>
  <c r="F145" i="30"/>
  <c r="F148" i="30"/>
  <c r="F149" i="30"/>
  <c r="F150" i="30"/>
  <c r="F151" i="30"/>
  <c r="F152" i="30"/>
  <c r="F155" i="30"/>
  <c r="F156" i="30"/>
  <c r="F157" i="30"/>
  <c r="F158" i="30"/>
  <c r="F159" i="30"/>
  <c r="F160" i="30"/>
  <c r="F161" i="30"/>
  <c r="F162" i="30"/>
  <c r="F163" i="30"/>
  <c r="F164" i="30"/>
  <c r="F165" i="30"/>
  <c r="F168" i="30"/>
  <c r="F173" i="30"/>
  <c r="F176" i="30"/>
  <c r="F177" i="30"/>
  <c r="F178" i="30"/>
  <c r="F179" i="30"/>
  <c r="F180" i="30"/>
  <c r="F181" i="30"/>
  <c r="F182" i="30"/>
  <c r="F183" i="30"/>
  <c r="F184" i="30"/>
  <c r="F185" i="30"/>
  <c r="F186" i="30"/>
  <c r="F187" i="30"/>
  <c r="F188" i="30"/>
  <c r="F189" i="30"/>
  <c r="F190" i="30"/>
  <c r="F191" i="30"/>
  <c r="F13" i="30"/>
  <c r="F12" i="30"/>
  <c r="F14" i="10"/>
  <c r="F15" i="10"/>
  <c r="F16" i="10"/>
  <c r="F17" i="10"/>
  <c r="F18" i="10"/>
  <c r="F19" i="10"/>
  <c r="F20" i="10"/>
  <c r="F21" i="10"/>
  <c r="F22" i="10"/>
  <c r="F23" i="10"/>
  <c r="F24" i="10"/>
  <c r="F25" i="10"/>
  <c r="F13" i="10"/>
  <c r="D12" i="10"/>
  <c r="E12" i="10"/>
  <c r="F14" i="31"/>
  <c r="F15" i="31"/>
  <c r="F16" i="31"/>
  <c r="F17" i="31"/>
  <c r="F18" i="31"/>
  <c r="F19" i="31"/>
  <c r="F21" i="31"/>
  <c r="F22" i="31"/>
  <c r="F23" i="31"/>
  <c r="F24" i="31"/>
  <c r="F25" i="31"/>
  <c r="C12" i="31"/>
  <c r="E20" i="31"/>
  <c r="G20" i="31" s="1"/>
  <c r="E13" i="31"/>
  <c r="G13" i="31" s="1"/>
  <c r="E11" i="9"/>
  <c r="G36" i="8"/>
  <c r="G37" i="8"/>
  <c r="G38" i="8"/>
  <c r="G39" i="8"/>
  <c r="C11" i="8"/>
  <c r="H39" i="8"/>
  <c r="H38" i="8"/>
  <c r="H37" i="8"/>
  <c r="H36" i="8"/>
  <c r="E11" i="8"/>
  <c r="D11" i="8"/>
  <c r="G16" i="10"/>
  <c r="H16" i="10"/>
  <c r="G17" i="10"/>
  <c r="H17" i="10"/>
  <c r="G18" i="10"/>
  <c r="H18" i="10"/>
  <c r="G19" i="10"/>
  <c r="H19" i="10"/>
  <c r="H14" i="31"/>
  <c r="H15" i="31"/>
  <c r="H16" i="31"/>
  <c r="H17" i="31"/>
  <c r="H18" i="31"/>
  <c r="H19" i="31"/>
  <c r="H21" i="31"/>
  <c r="H22" i="31"/>
  <c r="H23" i="31"/>
  <c r="H24" i="31"/>
  <c r="H25" i="31"/>
  <c r="G14" i="31"/>
  <c r="G15" i="31"/>
  <c r="G16" i="31"/>
  <c r="G17" i="31"/>
  <c r="G18" i="31"/>
  <c r="G19" i="31"/>
  <c r="G21" i="31"/>
  <c r="G22" i="31"/>
  <c r="G23" i="31"/>
  <c r="G24" i="31"/>
  <c r="G25" i="31"/>
  <c r="G44" i="32" l="1"/>
  <c r="F11" i="32"/>
  <c r="G11" i="32"/>
  <c r="F20" i="31"/>
  <c r="F13" i="31"/>
  <c r="F12" i="10"/>
  <c r="H13" i="31"/>
  <c r="E12" i="31"/>
  <c r="F12" i="31" s="1"/>
  <c r="H20" i="31"/>
  <c r="G14" i="10"/>
  <c r="H14" i="10"/>
  <c r="G15" i="10"/>
  <c r="H15" i="10"/>
  <c r="G20" i="10"/>
  <c r="H20" i="10"/>
  <c r="G21" i="10"/>
  <c r="H21" i="10"/>
  <c r="G22" i="10"/>
  <c r="H22" i="10"/>
  <c r="G23" i="10"/>
  <c r="H23" i="10"/>
  <c r="G24" i="10"/>
  <c r="H24" i="10"/>
  <c r="G25" i="10"/>
  <c r="H25" i="10"/>
  <c r="H13" i="10"/>
  <c r="G13" i="10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H12" i="31" l="1"/>
  <c r="G12" i="31"/>
  <c r="H18" i="8"/>
  <c r="H19" i="8"/>
  <c r="H20" i="8"/>
  <c r="H24" i="8"/>
  <c r="H25" i="8"/>
  <c r="H26" i="8"/>
  <c r="H27" i="8"/>
  <c r="H28" i="8"/>
  <c r="H29" i="8"/>
  <c r="H30" i="8"/>
  <c r="H31" i="8"/>
  <c r="H32" i="8"/>
  <c r="H33" i="8"/>
  <c r="H34" i="8"/>
  <c r="H35" i="8"/>
  <c r="G24" i="8"/>
  <c r="G25" i="8"/>
  <c r="G26" i="8"/>
  <c r="G27" i="8"/>
  <c r="G28" i="8"/>
  <c r="G29" i="8"/>
  <c r="G30" i="8"/>
  <c r="G31" i="8"/>
  <c r="G32" i="8"/>
  <c r="G33" i="8"/>
  <c r="G34" i="8"/>
  <c r="G35" i="8"/>
  <c r="H16" i="7"/>
  <c r="H15" i="7"/>
  <c r="H14" i="7"/>
  <c r="H13" i="7"/>
  <c r="H12" i="7"/>
  <c r="H11" i="7"/>
  <c r="G16" i="7"/>
  <c r="G15" i="7"/>
  <c r="G14" i="7"/>
  <c r="G12" i="7"/>
  <c r="G11" i="7"/>
  <c r="H14" i="12" l="1"/>
  <c r="G14" i="12"/>
  <c r="H13" i="12"/>
  <c r="G13" i="12"/>
  <c r="H12" i="12"/>
  <c r="G12" i="12"/>
  <c r="H12" i="10"/>
  <c r="G12" i="10"/>
  <c r="G15" i="9"/>
  <c r="G14" i="9"/>
  <c r="G13" i="9"/>
  <c r="H12" i="9"/>
  <c r="G12" i="9"/>
  <c r="H11" i="9"/>
  <c r="G11" i="9"/>
  <c r="G20" i="8"/>
  <c r="G19" i="8"/>
  <c r="G18" i="8"/>
  <c r="H17" i="8"/>
  <c r="G17" i="8"/>
  <c r="H16" i="8"/>
  <c r="G16" i="8"/>
  <c r="H15" i="8"/>
  <c r="G15" i="8"/>
  <c r="H14" i="8"/>
  <c r="G14" i="8"/>
  <c r="H13" i="8"/>
  <c r="G13" i="8"/>
  <c r="H12" i="8" l="1"/>
  <c r="H11" i="8"/>
  <c r="G12" i="8"/>
  <c r="G11" i="8"/>
</calcChain>
</file>

<file path=xl/sharedStrings.xml><?xml version="1.0" encoding="utf-8"?>
<sst xmlns="http://schemas.openxmlformats.org/spreadsheetml/2006/main" count="1443" uniqueCount="266">
  <si>
    <t>UČENIČKI DOM ANTE BRUNE BUŠIĆA</t>
  </si>
  <si>
    <t>GAJEVA 31</t>
  </si>
  <si>
    <t>OIB: 65883053647</t>
  </si>
  <si>
    <t>VRSTA RASHODA / IZDATAKA</t>
  </si>
  <si>
    <t>Ukupno ostvareno</t>
  </si>
  <si>
    <t>RAZLIKA DO PLANA</t>
  </si>
  <si>
    <t>1.</t>
  </si>
  <si>
    <t>2.</t>
  </si>
  <si>
    <t>4.</t>
  </si>
  <si>
    <t>SVEUKUPNO PRIHODI</t>
  </si>
  <si>
    <t>6</t>
  </si>
  <si>
    <t>Prihodi poslovanja</t>
  </si>
  <si>
    <t>SVEUKUPNO RASHODI</t>
  </si>
  <si>
    <t>3</t>
  </si>
  <si>
    <t>Rashodi poslovanja</t>
  </si>
  <si>
    <t>4</t>
  </si>
  <si>
    <t>Rashodi za nabavu nefinancijske imovine</t>
  </si>
  <si>
    <t>3.</t>
  </si>
  <si>
    <t>5.</t>
  </si>
  <si>
    <t>6.</t>
  </si>
  <si>
    <t>7.</t>
  </si>
  <si>
    <t>8.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</si>
  <si>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</si>
  <si>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</si>
  <si>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</si>
  <si>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</si>
  <si>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</si>
  <si>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</si>
  <si>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</si>
  <si>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</si>
  <si>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</si>
  <si>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</si>
  <si>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</si>
  <si>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</si>
  <si>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-</t>
  </si>
  <si>
    <t>641</t>
  </si>
  <si>
    <t>Prihodi od financijske imovine</t>
  </si>
  <si>
    <t>6413</t>
  </si>
  <si>
    <t>Kamate na oročena sredstva i depozite po viđenju</t>
  </si>
  <si>
    <t>6415</t>
  </si>
  <si>
    <t>Prihodi od pozitivnih tečajnih razlika i razlika zbog primjene valutne klauzule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</si>
  <si>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</si>
  <si>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</si>
  <si>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</si>
  <si>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</si>
  <si>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</si>
  <si>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</si>
  <si>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</si>
  <si>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</si>
  <si>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</si>
  <si>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</si>
  <si>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</si>
  <si>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</si>
  <si>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</si>
  <si>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</si>
  <si>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</si>
  <si>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</si>
  <si>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</si>
  <si>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</si>
  <si>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</si>
  <si>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</si>
  <si>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</si>
  <si>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</si>
  <si>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</si>
  <si>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</si>
  <si>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</si>
  <si>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</si>
  <si>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</si>
  <si>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</si>
  <si>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</si>
  <si>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</si>
  <si>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</si>
  <si>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</si>
  <si>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</si>
  <si>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</si>
  <si>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</si>
  <si>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</si>
  <si>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</si>
  <si>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</si>
  <si>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</si>
  <si>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</si>
  <si>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</si>
  <si>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</si>
  <si>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</si>
  <si>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</si>
  <si>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</si>
  <si>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</si>
  <si>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</si>
  <si>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</si>
  <si>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</si>
  <si>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</si>
  <si>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</si>
  <si>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</si>
  <si>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</si>
  <si>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</si>
  <si>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</si>
  <si>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</si>
  <si>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</si>
  <si>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</si>
  <si>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</si>
  <si>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</si>
  <si>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</si>
  <si>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</si>
  <si>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</si>
  <si>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</si>
  <si>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</si>
  <si>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</si>
  <si>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</si>
  <si>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</si>
  <si>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</si>
  <si>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</si>
  <si>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</si>
  <si>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</si>
  <si>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</si>
  <si>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</si>
  <si>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</si>
  <si>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</si>
  <si>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</si>
  <si>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</si>
  <si>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</si>
  <si>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</si>
  <si>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</si>
  <si>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</si>
  <si>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</si>
  <si>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</si>
  <si>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</si>
  <si>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</si>
  <si>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</si>
  <si>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</si>
  <si>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</si>
  <si>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</si>
  <si>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</si>
  <si>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</si>
  <si>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</si>
  <si>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</si>
  <si>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</si>
  <si>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</si>
  <si>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</si>
  <si>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</si>
  <si>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</si>
  <si>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</si>
  <si>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</si>
  <si>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</si>
  <si>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</si>
  <si>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</si>
  <si>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</si>
  <si>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</si>
  <si>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</si>
  <si>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</si>
  <si>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</si>
  <si>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</si>
  <si>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</si>
  <si>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</si>
  <si>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</si>
  <si>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</si>
  <si>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</si>
  <si>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</si>
  <si>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</si>
  <si>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</si>
  <si>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</si>
  <si>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</si>
  <si>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</si>
  <si>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</si>
  <si>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</si>
  <si>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</si>
  <si>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</si>
  <si>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</si>
  <si>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</si>
  <si>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</si>
  <si>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</si>
  <si>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</si>
  <si>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</si>
  <si>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</si>
  <si>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</si>
  <si>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</si>
  <si>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</si>
  <si>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</si>
  <si>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</si>
  <si>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</si>
  <si>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</si>
  <si>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452</t>
  </si>
  <si>
    <t>Dodatna ulaganja na postrojenjima i opremi</t>
  </si>
  <si>
    <t>4521</t>
  </si>
  <si>
    <t>Izvor 1.1.</t>
  </si>
  <si>
    <t>OPĆI PRIHODI I PRIMICI</t>
  </si>
  <si>
    <t>Izvor 1.2.</t>
  </si>
  <si>
    <t>OPĆI PRIHODI I PRIMICI-DECENTRALIZIRANA SREDSTVA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</si>
  <si>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</si>
  <si>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</si>
  <si>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</si>
  <si>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</si>
  <si>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</si>
  <si>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</si>
  <si>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Izvor 5.6.</t>
  </si>
  <si>
    <t>POMOĆI TEMELJEM PRIJENOSA EU SREDSTAVA</t>
  </si>
  <si>
    <t>Izvor 6.1.</t>
  </si>
  <si>
    <t>DONACIJE</t>
  </si>
  <si>
    <t>Funkcijska 09</t>
  </si>
  <si>
    <t>Obrazovanje</t>
  </si>
  <si>
    <t>Funkcijska 092</t>
  </si>
  <si>
    <t>Srednjoškolsko  obrazovanje</t>
  </si>
  <si>
    <t>REALIZACIJA 2023.</t>
  </si>
  <si>
    <t>Aktivnost A410901</t>
  </si>
  <si>
    <t>REDOVNA DJELATNOST PRORAČUNSKIH KORISNIKA</t>
  </si>
  <si>
    <t>Aktivnost K410901</t>
  </si>
  <si>
    <t>ODRŽAVANJE I OPREMANJE USTANOVA SREDNJEG ŠKOLSTVA I UČENIČKIH DOMOVA</t>
  </si>
  <si>
    <t>Aktivnost A410902</t>
  </si>
  <si>
    <t>IZVANNASTAVNE I OSTALE AKTIVNOSTI</t>
  </si>
  <si>
    <t>Aktivnost T410905</t>
  </si>
  <si>
    <t>BESPLATNE MENSTRUALNE POTREPŠTINE</t>
  </si>
  <si>
    <t>Aktivnost T410901</t>
  </si>
  <si>
    <t>ŠKOLSKA SHEMA VOĆE, POVRĆE, MLIJEČNI PROIZVODI</t>
  </si>
  <si>
    <t>Opći dio - prihodi prema ekonomskoj klasifikaciji</t>
  </si>
  <si>
    <t>Opći dio - sažetak</t>
  </si>
  <si>
    <t>Opći dio - rashodi prema ekonomskoj klasifikaciji</t>
  </si>
  <si>
    <t>Opći dio - prihodi prema izvorima financiranja</t>
  </si>
  <si>
    <t>Opći dio - rashodi prema izvorima financiranja</t>
  </si>
  <si>
    <t>Opći dio - rashodi prema funkcijskoj klasifikaciji</t>
  </si>
  <si>
    <t>Posebni dio - programska klasifikacija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</si>
  <si>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</si>
  <si>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</si>
  <si>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</si>
  <si>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</si>
  <si>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19484</t>
  </si>
  <si>
    <t>Izvor 1.</t>
  </si>
  <si>
    <t>Program 4109</t>
  </si>
  <si>
    <t>DJELATNOST USTANOVA SREDNJEG ŠKOLSTVA I UČENIČKIH DOMOVA</t>
  </si>
  <si>
    <t>Izvor 3.</t>
  </si>
  <si>
    <t>Izvor 4.</t>
  </si>
  <si>
    <t>PRIHODI ZA POSEBNE NAMJENE</t>
  </si>
  <si>
    <t>Izvor 5.</t>
  </si>
  <si>
    <t>POMOĆI</t>
  </si>
  <si>
    <t>Izvor 6.</t>
  </si>
  <si>
    <t>PLAN 2024</t>
  </si>
  <si>
    <t>Indeks ostvarenja 2023. - 2024.</t>
  </si>
  <si>
    <t>Indeks ostvarenja i plana za 2024.</t>
  </si>
  <si>
    <t>Indeks ostvarenja 2023 - 2024</t>
  </si>
  <si>
    <t>Indeks ostvarenja i plana za 2024</t>
  </si>
  <si>
    <t>9</t>
  </si>
  <si>
    <t>Vlastiti izvori</t>
  </si>
  <si>
    <t>634</t>
  </si>
  <si>
    <t>Pomoći od izvanproračunskih korisnika</t>
  </si>
  <si>
    <t>6342</t>
  </si>
  <si>
    <t>Kapitalne pomoći od izvanproračunskih korisnika</t>
  </si>
  <si>
    <t>Izvor 5.5.</t>
  </si>
  <si>
    <t>POMOĆI OD IZVANPRORAČUNSKIH KORISNIKA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</si>
  <si>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</si>
  <si>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</si>
  <si>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</si>
  <si>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</si>
  <si>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Rezultat poslovanja</t>
  </si>
  <si>
    <t>Višak/manjak prihoda</t>
  </si>
  <si>
    <t>Višak prihoda</t>
  </si>
  <si>
    <t>Obrazloženje - OPĆI DIO</t>
  </si>
  <si>
    <t>Navedeno povećanje odnosi se na prihode od Fonda za zaštitu okoliša i energetsku učinkovitost za nabavu uređaj za sprječavanje nastanka biootpada.</t>
  </si>
  <si>
    <t>Navedeno povećanje odnosi se na promijene osnovice, poreza, prireza i koeficijenata krajem 2023. i početkom 2024. godine.</t>
  </si>
  <si>
    <t>Navedeno povećanje odnosi se na izmjene u knjiženju rashoda na kontu 311, a koji se sada dijeli na plaće za redovan rad, plaće za prekovremeni rad, te plaće za posebne uvjete rada.</t>
  </si>
  <si>
    <t>Navedeno povećanje odnosi se na povećane rashode za uskršnje blagdane, otpremnine i pomoći.</t>
  </si>
  <si>
    <t xml:space="preserve">Navedeno povećanje odnosi se na povećane rashode za nabavku materijal za ulazna vrata, stolne lampe, vješalice, te ostalog materijala za tekuće održavanje. </t>
  </si>
  <si>
    <t>Navedeno povećanje odnosi se na povećane rashode najma dvorane u okviru slobodnih aktivnosti učenika.</t>
  </si>
  <si>
    <t>Navedeno povećanje odnosi se na povećane rashode za izradu web aplikacije regionalne i državne domijade, te izradu 3D vizualizacije učeničkog doma.</t>
  </si>
  <si>
    <t>Navedeno povećanje odnosi se na povećane rashode u aktivnostima domijade.</t>
  </si>
  <si>
    <t>Navedeno povećanje odnosi se na povećane rashode za odvjetničke usluge i zastupanje na ročištu.</t>
  </si>
  <si>
    <t>Navedeno povećanje odnosi se na povećane rashode za nabavu uređaj za sprječavanje nastanka biootpada, mikrovalne pećnice, teleskopske pile, hlađene vitrine, te usisavača.</t>
  </si>
  <si>
    <t>Obrazloženje - POSEBNI DIO</t>
  </si>
  <si>
    <t>Navedeno povećanje odnosi se na ugovor o djelu (oslikavanje prostora)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</si>
</sst>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(&quot;$&quot;* #,##0.00_);_(&quot;$&quot;* \(#,##0.00\);_(&quot;$&quot;* &quot;-&quot;??_);_(@_)"/>
    <numFmt numFmtId="165" formatCode="[$-1041A]#,##0.00;\-#,##0.00"/>
    <numFmt numFmtId="166" formatCode="_-* #,##0.00\ [$€-1]_-;\-* #,##0.00\ [$€-1]_-;_-* &quot;-&quot;??\ [$€-1]_-;_-@_-"/>
    <numFmt numFmtId="167" formatCode="#,##0.00\ [$€-1]"/>
  </numFmts>
  <fonts count="28" x14ac:knownFonts="1">
    <font>
      <sz val="10"/>
      <name val="Arial"/>
    </font>
    <font>
      <sz val="10"/>
      <color indexed="8"/>
      <name val="Arial"/>
      <family val="2"/>
      <charset val="238"/>
    </font>
    <font>
      <sz val="9"/>
      <color indexed="10"/>
      <name val="Tahoma"/>
      <family val="2"/>
      <charset val="238"/>
    </font>
    <font>
      <sz val="8"/>
      <color indexed="12"/>
      <name val="Arial"/>
      <family val="2"/>
      <charset val="238"/>
    </font>
    <font>
      <sz val="8"/>
      <color indexed="13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indexed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rgb="FFFFFFFF"/>
      <name val="Arial"/>
      <family val="2"/>
      <charset val="238"/>
    </font>
    <font>
      <sz val="10"/>
      <name val="Arial"/>
      <family val="2"/>
    </font>
    <font>
      <b/>
      <sz val="11.95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</font>
    <font>
      <sz val="9"/>
      <color rgb="FFFFFFFF"/>
      <name val="Tahoma"/>
      <charset val="238"/>
    </font>
    <font>
      <sz val="8"/>
      <color rgb="FFFFFFFF"/>
      <name val="Arial"/>
      <charset val="238"/>
    </font>
    <font>
      <sz val="8"/>
      <color rgb="FF000000"/>
      <name val="Arial"/>
      <charset val="238"/>
    </font>
    <font>
      <sz val="8"/>
      <name val="Arial"/>
    </font>
    <font>
      <sz val="8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rgb="FFFFFFFF"/>
      <name val="Tahom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00B050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EFE9A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3366FF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7" fillId="0" borderId="0"/>
    <xf numFmtId="44" fontId="20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166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 wrapText="1" readingOrder="1"/>
      <protection locked="0"/>
    </xf>
    <xf numFmtId="167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4" borderId="1" xfId="0" applyFont="1" applyFill="1" applyBorder="1" applyAlignment="1" applyProtection="1">
      <alignment horizontal="left" vertical="center" wrapText="1" readingOrder="1"/>
      <protection locked="0"/>
    </xf>
    <xf numFmtId="167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 applyAlignment="1">
      <alignment horizontal="left" vertical="center" readingOrder="1"/>
    </xf>
    <xf numFmtId="167" fontId="6" fillId="0" borderId="1" xfId="0" applyNumberFormat="1" applyFont="1" applyBorder="1" applyAlignment="1">
      <alignment horizontal="right" vertical="center" readingOrder="1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7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/>
    </xf>
    <xf numFmtId="167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6" borderId="1" xfId="0" applyFont="1" applyFill="1" applyBorder="1" applyAlignment="1">
      <alignment horizontal="center" vertical="center"/>
    </xf>
    <xf numFmtId="0" fontId="5" fillId="0" borderId="0" xfId="1"/>
    <xf numFmtId="0" fontId="9" fillId="2" borderId="1" xfId="1" applyFont="1" applyFill="1" applyBorder="1" applyAlignment="1" applyProtection="1">
      <alignment horizontal="center" vertical="center" wrapText="1" readingOrder="1"/>
      <protection locked="0"/>
    </xf>
    <xf numFmtId="0" fontId="11" fillId="6" borderId="1" xfId="1" applyFont="1" applyFill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16" fillId="9" borderId="1" xfId="1" applyFont="1" applyFill="1" applyBorder="1" applyAlignment="1">
      <alignment horizontal="center" vertical="center"/>
    </xf>
    <xf numFmtId="0" fontId="5" fillId="0" borderId="0" xfId="1" applyAlignment="1">
      <alignment horizontal="center"/>
    </xf>
    <xf numFmtId="0" fontId="5" fillId="0" borderId="0" xfId="1" applyAlignment="1">
      <alignment horizontal="left" vertical="center"/>
    </xf>
    <xf numFmtId="0" fontId="3" fillId="3" borderId="1" xfId="1" applyFont="1" applyFill="1" applyBorder="1" applyAlignment="1" applyProtection="1">
      <alignment vertical="center" wrapText="1" readingOrder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 applyProtection="1">
      <alignment vertical="center" wrapText="1" readingOrder="1"/>
      <protection locked="0"/>
    </xf>
    <xf numFmtId="165" fontId="8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1" applyFont="1" applyFill="1" applyBorder="1" applyAlignment="1" applyProtection="1">
      <alignment vertical="center" wrapText="1" readingOrder="1"/>
      <protection locked="0"/>
    </xf>
    <xf numFmtId="165" fontId="8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 wrapText="1" readingOrder="1"/>
      <protection locked="0"/>
    </xf>
    <xf numFmtId="0" fontId="5" fillId="0" borderId="0" xfId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1" applyFont="1" applyFill="1" applyBorder="1" applyAlignment="1" applyProtection="1">
      <alignment horizontal="center" vertical="center" wrapText="1" readingOrder="1"/>
      <protection locked="0"/>
    </xf>
    <xf numFmtId="0" fontId="9" fillId="5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readingOrder="1"/>
      <protection locked="0"/>
    </xf>
    <xf numFmtId="0" fontId="8" fillId="7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166" fontId="8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6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15" fillId="7" borderId="1" xfId="1" applyFont="1" applyFill="1" applyBorder="1" applyAlignment="1" applyProtection="1">
      <alignment horizontal="left" vertical="center" wrapText="1" readingOrder="1"/>
      <protection locked="0"/>
    </xf>
    <xf numFmtId="0" fontId="14" fillId="0" borderId="1" xfId="1" applyFont="1" applyBorder="1" applyAlignment="1">
      <alignment horizontal="left" vertical="center" readingOrder="1"/>
    </xf>
    <xf numFmtId="0" fontId="14" fillId="0" borderId="1" xfId="1" applyFont="1" applyBorder="1" applyAlignment="1">
      <alignment horizontal="left" vertical="center"/>
    </xf>
    <xf numFmtId="0" fontId="13" fillId="3" borderId="1" xfId="1" applyFont="1" applyFill="1" applyBorder="1" applyAlignment="1" applyProtection="1">
      <alignment horizontal="center" vertical="center" wrapText="1" readingOrder="1"/>
      <protection locked="0"/>
    </xf>
    <xf numFmtId="166" fontId="13" fillId="3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2" fontId="13" fillId="3" borderId="1" xfId="1" applyNumberFormat="1" applyFont="1" applyFill="1" applyBorder="1" applyAlignment="1" applyProtection="1">
      <alignment horizontal="center" vertical="center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1" applyAlignment="1">
      <alignment horizontal="center" vertical="center"/>
    </xf>
    <xf numFmtId="166" fontId="14" fillId="0" borderId="1" xfId="4" applyNumberFormat="1" applyFont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166" fontId="15" fillId="7" borderId="1" xfId="4" applyNumberFormat="1" applyFont="1" applyFill="1" applyBorder="1" applyAlignment="1" applyProtection="1">
      <alignment horizontal="center" vertical="center" wrapText="1" readingOrder="1"/>
      <protection locked="0"/>
    </xf>
    <xf numFmtId="166" fontId="14" fillId="0" borderId="1" xfId="4" applyNumberFormat="1" applyFont="1" applyBorder="1" applyAlignment="1">
      <alignment horizontal="center" vertical="center" readingOrder="1"/>
    </xf>
    <xf numFmtId="166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7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" xfId="0" applyFont="1" applyBorder="1" applyAlignment="1">
      <alignment horizontal="left" vertical="center" readingOrder="1"/>
    </xf>
    <xf numFmtId="167" fontId="8" fillId="0" borderId="1" xfId="0" applyNumberFormat="1" applyFont="1" applyBorder="1" applyAlignment="1">
      <alignment horizontal="right" vertical="center" readingOrder="1"/>
    </xf>
    <xf numFmtId="0" fontId="8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2" fontId="6" fillId="0" borderId="1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14" fillId="0" borderId="1" xfId="0" applyNumberFormat="1" applyFont="1" applyBorder="1" applyAlignment="1">
      <alignment horizontal="center" vertical="center"/>
    </xf>
    <xf numFmtId="2" fontId="13" fillId="3" borderId="1" xfId="0" applyNumberFormat="1" applyFont="1" applyFill="1" applyBorder="1" applyAlignment="1" applyProtection="1">
      <alignment horizontal="center" vertical="center" readingOrder="1"/>
      <protection locked="0"/>
    </xf>
    <xf numFmtId="2" fontId="3" fillId="3" borderId="1" xfId="0" applyNumberFormat="1" applyFont="1" applyFill="1" applyBorder="1" applyAlignment="1" applyProtection="1">
      <alignment horizontal="center" vertical="center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readingOrder="1"/>
      <protection locked="0"/>
    </xf>
    <xf numFmtId="165" fontId="4" fillId="4" borderId="1" xfId="0" applyNumberFormat="1" applyFont="1" applyFill="1" applyBorder="1" applyAlignment="1" applyProtection="1">
      <alignment horizontal="center" vertical="center" readingOrder="1"/>
      <protection locked="0"/>
    </xf>
    <xf numFmtId="2" fontId="14" fillId="0" borderId="1" xfId="1" applyNumberFormat="1" applyFont="1" applyBorder="1" applyAlignment="1">
      <alignment horizontal="center" vertical="center"/>
    </xf>
    <xf numFmtId="166" fontId="13" fillId="3" borderId="1" xfId="1" applyNumberFormat="1" applyFont="1" applyFill="1" applyBorder="1" applyAlignment="1" applyProtection="1">
      <alignment horizontal="center" vertical="center" readingOrder="1"/>
      <protection locked="0"/>
    </xf>
    <xf numFmtId="166" fontId="6" fillId="0" borderId="1" xfId="0" applyNumberFormat="1" applyFont="1" applyBorder="1" applyAlignment="1">
      <alignment horizontal="right"/>
    </xf>
    <xf numFmtId="165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left" vertical="center" wrapText="1" readingOrder="1"/>
      <protection locked="0"/>
    </xf>
    <xf numFmtId="0" fontId="22" fillId="13" borderId="1" xfId="0" applyFont="1" applyFill="1" applyBorder="1" applyAlignment="1" applyProtection="1">
      <alignment vertical="center" wrapText="1" readingOrder="1"/>
      <protection locked="0"/>
    </xf>
    <xf numFmtId="166" fontId="22" fillId="1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4" borderId="1" xfId="0" applyFont="1" applyFill="1" applyBorder="1" applyAlignment="1" applyProtection="1">
      <alignment horizontal="left" vertical="center" wrapText="1" readingOrder="1"/>
      <protection locked="0"/>
    </xf>
    <xf numFmtId="0" fontId="22" fillId="14" borderId="1" xfId="0" applyFont="1" applyFill="1" applyBorder="1" applyAlignment="1" applyProtection="1">
      <alignment vertical="center" wrapText="1" readingOrder="1"/>
      <protection locked="0"/>
    </xf>
    <xf numFmtId="166" fontId="22" fillId="1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5" borderId="1" xfId="0" applyFont="1" applyFill="1" applyBorder="1" applyAlignment="1" applyProtection="1">
      <alignment horizontal="left" vertical="center" wrapText="1" readingOrder="1"/>
      <protection locked="0"/>
    </xf>
    <xf numFmtId="0" fontId="22" fillId="15" borderId="1" xfId="0" applyFont="1" applyFill="1" applyBorder="1" applyAlignment="1" applyProtection="1">
      <alignment vertical="center" wrapText="1" readingOrder="1"/>
      <protection locked="0"/>
    </xf>
    <xf numFmtId="166" fontId="22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6" borderId="1" xfId="0" applyFont="1" applyFill="1" applyBorder="1" applyAlignment="1" applyProtection="1">
      <alignment horizontal="left" vertical="center" wrapText="1" readingOrder="1"/>
      <protection locked="0"/>
    </xf>
    <xf numFmtId="0" fontId="22" fillId="16" borderId="1" xfId="0" applyFont="1" applyFill="1" applyBorder="1" applyAlignment="1" applyProtection="1">
      <alignment vertical="center" wrapText="1" readingOrder="1"/>
      <protection locked="0"/>
    </xf>
    <xf numFmtId="166" fontId="22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7" borderId="1" xfId="0" applyFont="1" applyFill="1" applyBorder="1" applyAlignment="1" applyProtection="1">
      <alignment horizontal="left" vertical="center" wrapText="1" readingOrder="1"/>
      <protection locked="0"/>
    </xf>
    <xf numFmtId="0" fontId="23" fillId="17" borderId="1" xfId="0" applyFont="1" applyFill="1" applyBorder="1" applyAlignment="1" applyProtection="1">
      <alignment vertical="center" wrapText="1" readingOrder="1"/>
      <protection locked="0"/>
    </xf>
    <xf numFmtId="166" fontId="23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8" borderId="1" xfId="0" applyFont="1" applyFill="1" applyBorder="1" applyAlignment="1" applyProtection="1">
      <alignment horizontal="left" vertical="center" wrapText="1" readingOrder="1"/>
      <protection locked="0"/>
    </xf>
    <xf numFmtId="0" fontId="23" fillId="18" borderId="1" xfId="0" applyFont="1" applyFill="1" applyBorder="1" applyAlignment="1" applyProtection="1">
      <alignment vertical="center" wrapText="1" readingOrder="1"/>
      <protection locked="0"/>
    </xf>
    <xf numFmtId="166" fontId="23" fillId="1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9" borderId="1" xfId="0" applyFont="1" applyFill="1" applyBorder="1" applyAlignment="1" applyProtection="1">
      <alignment horizontal="left" vertical="center" wrapText="1" readingOrder="1"/>
      <protection locked="0"/>
    </xf>
    <xf numFmtId="0" fontId="23" fillId="19" borderId="1" xfId="0" applyFont="1" applyFill="1" applyBorder="1" applyAlignment="1" applyProtection="1">
      <alignment vertical="center" wrapText="1" readingOrder="1"/>
      <protection locked="0"/>
    </xf>
    <xf numFmtId="166" fontId="23" fillId="19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20" borderId="1" xfId="0" applyFont="1" applyFill="1" applyBorder="1" applyAlignment="1" applyProtection="1">
      <alignment horizontal="left" vertical="center" wrapText="1" readingOrder="1"/>
      <protection locked="0"/>
    </xf>
    <xf numFmtId="0" fontId="23" fillId="20" borderId="1" xfId="0" applyFont="1" applyFill="1" applyBorder="1" applyAlignment="1" applyProtection="1">
      <alignment vertical="center" wrapText="1" readingOrder="1"/>
      <protection locked="0"/>
    </xf>
    <xf numFmtId="166" fontId="23" fillId="2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21" borderId="1" xfId="0" applyFont="1" applyFill="1" applyBorder="1" applyAlignment="1" applyProtection="1">
      <alignment horizontal="left" vertical="center" wrapText="1" readingOrder="1"/>
      <protection locked="0"/>
    </xf>
    <xf numFmtId="0" fontId="23" fillId="21" borderId="1" xfId="0" applyFont="1" applyFill="1" applyBorder="1" applyAlignment="1" applyProtection="1">
      <alignment vertical="center" wrapText="1" readingOrder="1"/>
      <protection locked="0"/>
    </xf>
    <xf numFmtId="166" fontId="23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8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9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2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4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12" borderId="1" xfId="0" applyFont="1" applyFill="1" applyBorder="1" applyAlignment="1" applyProtection="1">
      <alignment horizontal="center" vertical="center" wrapText="1" readingOrder="1"/>
      <protection locked="0"/>
    </xf>
    <xf numFmtId="0" fontId="22" fillId="12" borderId="1" xfId="0" applyFont="1" applyFill="1" applyBorder="1" applyAlignment="1" applyProtection="1">
      <alignment horizontal="center" vertical="center" wrapText="1" readingOrder="1"/>
      <protection locked="0"/>
    </xf>
    <xf numFmtId="2" fontId="1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2" fontId="1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1" xfId="0" applyNumberFormat="1" applyFont="1" applyFill="1" applyBorder="1" applyAlignment="1">
      <alignment horizontal="center" vertical="center"/>
    </xf>
    <xf numFmtId="0" fontId="5" fillId="0" borderId="0" xfId="1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5" fillId="0" borderId="0" xfId="1"/>
    <xf numFmtId="0" fontId="5" fillId="0" borderId="0" xfId="1" applyAlignment="1">
      <alignment horizontal="center" vertical="center"/>
    </xf>
    <xf numFmtId="166" fontId="14" fillId="0" borderId="5" xfId="4" applyNumberFormat="1" applyFont="1" applyBorder="1" applyAlignment="1">
      <alignment horizontal="center" vertical="center"/>
    </xf>
    <xf numFmtId="166" fontId="25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wrapText="1" readingOrder="1"/>
      <protection locked="0"/>
    </xf>
    <xf numFmtId="0" fontId="18" fillId="0" borderId="4" xfId="0" applyFont="1" applyBorder="1" applyAlignment="1" applyProtection="1">
      <alignment horizontal="center" vertical="center" wrapText="1" readingOrder="1"/>
      <protection locked="0"/>
    </xf>
    <xf numFmtId="0" fontId="18" fillId="0" borderId="3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9" fillId="0" borderId="1" xfId="3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18" fillId="0" borderId="1" xfId="3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" fillId="0" borderId="0" xfId="1" applyFont="1" applyAlignment="1" applyProtection="1">
      <alignment vertical="top" wrapText="1" readingOrder="1"/>
      <protection locked="0"/>
    </xf>
    <xf numFmtId="0" fontId="5" fillId="0" borderId="0" xfId="1"/>
    <xf numFmtId="0" fontId="5" fillId="0" borderId="0" xfId="1" applyAlignment="1">
      <alignment horizontal="center" vertical="center"/>
    </xf>
    <xf numFmtId="0" fontId="18" fillId="0" borderId="2" xfId="3" applyFont="1" applyBorder="1" applyAlignment="1" applyProtection="1">
      <alignment horizontal="center" vertical="center" wrapText="1" readingOrder="1"/>
      <protection locked="0"/>
    </xf>
    <xf numFmtId="0" fontId="18" fillId="0" borderId="4" xfId="3" applyFont="1" applyBorder="1" applyAlignment="1" applyProtection="1">
      <alignment horizontal="center" vertical="center" wrapText="1" readingOrder="1"/>
      <protection locked="0"/>
    </xf>
    <xf numFmtId="0" fontId="18" fillId="0" borderId="3" xfId="3" applyFont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>
      <alignment horizontal="center" vertical="center" readingOrder="1"/>
    </xf>
    <xf numFmtId="0" fontId="0" fillId="0" borderId="0" xfId="0" applyBorder="1" applyAlignment="1">
      <alignment horizontal="left" vertical="center" readingOrder="1"/>
    </xf>
    <xf numFmtId="0" fontId="26" fillId="0" borderId="2" xfId="1" applyFont="1" applyBorder="1" applyAlignment="1" applyProtection="1">
      <alignment horizontal="center" vertical="center" wrapText="1" readingOrder="1"/>
      <protection locked="0"/>
    </xf>
    <xf numFmtId="0" fontId="26" fillId="0" borderId="4" xfId="1" applyFont="1" applyBorder="1" applyAlignment="1" applyProtection="1">
      <alignment horizontal="center" vertical="center" wrapText="1" readingOrder="1"/>
      <protection locked="0"/>
    </xf>
    <xf numFmtId="0" fontId="26" fillId="0" borderId="3" xfId="1" applyFont="1" applyBorder="1" applyAlignment="1" applyProtection="1">
      <alignment horizontal="center" vertical="center" wrapText="1" readingOrder="1"/>
      <protection locked="0"/>
    </xf>
    <xf numFmtId="0" fontId="26" fillId="0" borderId="0" xfId="1" applyFont="1" applyBorder="1" applyAlignment="1" applyProtection="1">
      <alignment vertical="center" wrapText="1" readingOrder="1"/>
      <protection locked="0"/>
    </xf>
    <xf numFmtId="0" fontId="27" fillId="12" borderId="1" xfId="0" applyFont="1" applyFill="1" applyBorder="1" applyAlignment="1" applyProtection="1">
      <alignment horizontal="center" vertical="center" wrapText="1" readingOrder="1"/>
      <protection locked="0"/>
    </xf>
    <xf numFmtId="166" fontId="22" fillId="13" borderId="1" xfId="0" applyNumberFormat="1" applyFont="1" applyFill="1" applyBorder="1" applyAlignment="1" applyProtection="1">
      <alignment vertical="center" wrapText="1" readingOrder="1"/>
      <protection locked="0"/>
    </xf>
    <xf numFmtId="166" fontId="22" fillId="14" borderId="1" xfId="0" applyNumberFormat="1" applyFont="1" applyFill="1" applyBorder="1" applyAlignment="1" applyProtection="1">
      <alignment vertical="center" wrapText="1" readingOrder="1"/>
      <protection locked="0"/>
    </xf>
    <xf numFmtId="166" fontId="22" fillId="15" borderId="1" xfId="0" applyNumberFormat="1" applyFont="1" applyFill="1" applyBorder="1" applyAlignment="1" applyProtection="1">
      <alignment vertical="center" wrapText="1" readingOrder="1"/>
      <protection locked="0"/>
    </xf>
    <xf numFmtId="166" fontId="22" fillId="16" borderId="1" xfId="0" applyNumberFormat="1" applyFont="1" applyFill="1" applyBorder="1" applyAlignment="1" applyProtection="1">
      <alignment vertical="center" wrapText="1" readingOrder="1"/>
      <protection locked="0"/>
    </xf>
    <xf numFmtId="166" fontId="23" fillId="17" borderId="1" xfId="0" applyNumberFormat="1" applyFont="1" applyFill="1" applyBorder="1" applyAlignment="1" applyProtection="1">
      <alignment vertical="center" wrapText="1" readingOrder="1"/>
      <protection locked="0"/>
    </xf>
    <xf numFmtId="166" fontId="23" fillId="18" borderId="1" xfId="0" applyNumberFormat="1" applyFont="1" applyFill="1" applyBorder="1" applyAlignment="1" applyProtection="1">
      <alignment vertical="center" wrapText="1" readingOrder="1"/>
      <protection locked="0"/>
    </xf>
    <xf numFmtId="166" fontId="23" fillId="19" borderId="1" xfId="0" applyNumberFormat="1" applyFont="1" applyFill="1" applyBorder="1" applyAlignment="1" applyProtection="1">
      <alignment vertical="center" wrapText="1" readingOrder="1"/>
      <protection locked="0"/>
    </xf>
    <xf numFmtId="166" fontId="23" fillId="20" borderId="1" xfId="0" applyNumberFormat="1" applyFont="1" applyFill="1" applyBorder="1" applyAlignment="1" applyProtection="1">
      <alignment vertical="center" wrapText="1" readingOrder="1"/>
      <protection locked="0"/>
    </xf>
    <xf numFmtId="166" fontId="23" fillId="21" borderId="1" xfId="0" applyNumberFormat="1" applyFont="1" applyFill="1" applyBorder="1" applyAlignment="1" applyProtection="1">
      <alignment vertical="center" wrapText="1" readingOrder="1"/>
      <protection locked="0"/>
    </xf>
    <xf numFmtId="166" fontId="5" fillId="0" borderId="0" xfId="1" applyNumberFormat="1"/>
    <xf numFmtId="166" fontId="8" fillId="21" borderId="1" xfId="0" applyNumberFormat="1" applyFont="1" applyFill="1" applyBorder="1" applyAlignment="1" applyProtection="1">
      <alignment vertical="center" wrapText="1" readingOrder="1"/>
      <protection locked="0"/>
    </xf>
    <xf numFmtId="166" fontId="8" fillId="4" borderId="0" xfId="0" applyNumberFormat="1" applyFont="1" applyFill="1" applyAlignment="1" applyProtection="1">
      <alignment horizontal="right" vertical="center" wrapText="1" readingOrder="1"/>
      <protection locked="0"/>
    </xf>
    <xf numFmtId="2" fontId="22" fillId="13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5" fillId="0" borderId="0" xfId="1" applyNumberFormat="1" applyAlignment="1">
      <alignment horizontal="center" vertical="center"/>
    </xf>
    <xf numFmtId="0" fontId="5" fillId="0" borderId="0" xfId="1" applyBorder="1"/>
  </cellXfs>
  <cellStyles count="6">
    <cellStyle name="Normal 2" xfId="3" xr:uid="{6C943803-FF9D-4EF4-AE52-EF360B34EC0E}"/>
    <cellStyle name="Normalno" xfId="0" builtinId="0"/>
    <cellStyle name="Normalno 2" xfId="1" xr:uid="{00000000-0005-0000-0000-000001000000}"/>
    <cellStyle name="Obično_List10" xfId="5" xr:uid="{C2F83EF7-9A8D-46BC-83C6-F4D4A3A27132}"/>
    <cellStyle name="Valuta" xfId="4" builtinId="4"/>
    <cellStyle name="Valuta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CCFF"/>
      <color rgb="FF9999FF"/>
      <color rgb="FFCC99FF"/>
      <color rgb="FFFFFF66"/>
      <color rgb="FFFFFF00"/>
      <color rgb="FF0066FF"/>
      <color rgb="FF0000FF"/>
      <color rgb="FF0000CC"/>
      <color rgb="FFFEFE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Layout" zoomScaleNormal="100" workbookViewId="0">
      <selection activeCell="A8" sqref="A8:H8"/>
    </sheetView>
  </sheetViews>
  <sheetFormatPr defaultRowHeight="12.75" x14ac:dyDescent="0.2"/>
  <cols>
    <col min="1" max="1" width="5.28515625" style="1" customWidth="1"/>
    <col min="2" max="2" width="31.28515625" style="1" customWidth="1"/>
    <col min="3" max="8" width="18.140625" style="1" customWidth="1"/>
    <col min="9" max="16384" width="9.140625" style="1"/>
  </cols>
  <sheetData>
    <row r="1" spans="1:8" ht="12.75" customHeight="1" x14ac:dyDescent="0.2">
      <c r="A1" s="129" t="s">
        <v>0</v>
      </c>
      <c r="B1" s="130"/>
    </row>
    <row r="2" spans="1:8" x14ac:dyDescent="0.2">
      <c r="A2" s="130"/>
      <c r="B2" s="130"/>
    </row>
    <row r="3" spans="1:8" x14ac:dyDescent="0.2">
      <c r="A3" s="129" t="s">
        <v>1</v>
      </c>
      <c r="B3" s="130"/>
    </row>
    <row r="4" spans="1:8" x14ac:dyDescent="0.2">
      <c r="A4" s="130"/>
      <c r="B4" s="130"/>
    </row>
    <row r="5" spans="1:8" x14ac:dyDescent="0.2">
      <c r="A5" s="129" t="s">
        <v>2</v>
      </c>
      <c r="B5" s="130"/>
    </row>
    <row r="7" spans="1:8" x14ac:dyDescent="0.2">
      <c r="C7" s="131"/>
      <c r="D7" s="131"/>
    </row>
    <row r="8" spans="1:8" ht="30" customHeight="1" x14ac:dyDescent="0.2">
      <c r="A8" s="132" t="s">
        <v>213</v>
      </c>
      <c r="B8" s="133"/>
      <c r="C8" s="133"/>
      <c r="D8" s="133"/>
      <c r="E8" s="133"/>
      <c r="F8" s="133"/>
      <c r="G8" s="133"/>
      <c r="H8" s="134"/>
    </row>
    <row r="9" spans="1:8" ht="46.5" customHeight="1" x14ac:dyDescent="0.2">
      <c r="A9" s="127" t="s">
        <v>3</v>
      </c>
      <c r="B9" s="128"/>
      <c r="C9" s="56" t="s">
        <v>201</v>
      </c>
      <c r="D9" s="38" t="s">
        <v>233</v>
      </c>
      <c r="E9" s="38" t="s">
        <v>4</v>
      </c>
      <c r="F9" s="38" t="s">
        <v>5</v>
      </c>
      <c r="G9" s="40" t="s">
        <v>234</v>
      </c>
      <c r="H9" s="40" t="s">
        <v>235</v>
      </c>
    </row>
    <row r="10" spans="1:8" x14ac:dyDescent="0.2">
      <c r="A10" s="35" t="s">
        <v>6</v>
      </c>
      <c r="B10" s="35" t="s">
        <v>7</v>
      </c>
      <c r="C10" s="35" t="s">
        <v>17</v>
      </c>
      <c r="D10" s="35" t="s">
        <v>8</v>
      </c>
      <c r="E10" s="35" t="s">
        <v>18</v>
      </c>
      <c r="F10" s="35" t="s">
        <v>19</v>
      </c>
      <c r="G10" s="2" t="s">
        <v>20</v>
      </c>
      <c r="H10" s="2" t="s">
        <v>21</v>
      </c>
    </row>
    <row r="11" spans="1:8" ht="13.5" customHeight="1" x14ac:dyDescent="0.2">
      <c r="A11" s="8"/>
      <c r="B11" s="8" t="s">
        <v>9</v>
      </c>
      <c r="C11" s="3">
        <v>304623.34999999998</v>
      </c>
      <c r="D11" s="64">
        <v>790730</v>
      </c>
      <c r="E11" s="64">
        <v>361317.34</v>
      </c>
      <c r="F11" s="64">
        <f t="shared" ref="F11:F16" si="0">D11-E11</f>
        <v>429412.66</v>
      </c>
      <c r="G11" s="73">
        <f t="shared" ref="G11:G16" si="1">E11/C11*100</f>
        <v>118.61117672036634</v>
      </c>
      <c r="H11" s="74">
        <f t="shared" ref="H11:H16" si="2">E11/D11*100</f>
        <v>45.694148445107693</v>
      </c>
    </row>
    <row r="12" spans="1:8" ht="12.75" customHeight="1" x14ac:dyDescent="0.2">
      <c r="A12" s="10" t="s">
        <v>10</v>
      </c>
      <c r="B12" s="10" t="s">
        <v>11</v>
      </c>
      <c r="C12" s="63">
        <v>304623.34999999998</v>
      </c>
      <c r="D12" s="63">
        <v>790730</v>
      </c>
      <c r="E12" s="63">
        <v>361317.34</v>
      </c>
      <c r="F12" s="63">
        <f t="shared" si="0"/>
        <v>429412.66</v>
      </c>
      <c r="G12" s="75">
        <f t="shared" si="1"/>
        <v>118.61117672036634</v>
      </c>
      <c r="H12" s="75">
        <f t="shared" si="2"/>
        <v>45.694148445107693</v>
      </c>
    </row>
    <row r="13" spans="1:8" ht="12.75" customHeight="1" x14ac:dyDescent="0.2">
      <c r="A13" s="10" t="s">
        <v>238</v>
      </c>
      <c r="B13" s="10" t="s">
        <v>239</v>
      </c>
      <c r="C13" s="62">
        <v>0</v>
      </c>
      <c r="D13" s="63">
        <v>0</v>
      </c>
      <c r="E13" s="63">
        <v>0</v>
      </c>
      <c r="F13" s="63">
        <f t="shared" si="0"/>
        <v>0</v>
      </c>
      <c r="G13" s="75" t="s">
        <v>34</v>
      </c>
      <c r="H13" s="75" t="e">
        <f t="shared" si="2"/>
        <v>#DIV/0!</v>
      </c>
    </row>
    <row r="14" spans="1:8" ht="12.75" customHeight="1" x14ac:dyDescent="0.2">
      <c r="A14" s="8"/>
      <c r="B14" s="8" t="s">
        <v>12</v>
      </c>
      <c r="C14" s="3">
        <v>274935</v>
      </c>
      <c r="D14" s="3">
        <f>D15+D16</f>
        <v>790730</v>
      </c>
      <c r="E14" s="3">
        <v>372892.78</v>
      </c>
      <c r="F14" s="3">
        <f t="shared" si="0"/>
        <v>417837.22</v>
      </c>
      <c r="G14" s="74">
        <f t="shared" si="1"/>
        <v>135.62943241129724</v>
      </c>
      <c r="H14" s="74">
        <f t="shared" si="2"/>
        <v>47.158041303605529</v>
      </c>
    </row>
    <row r="15" spans="1:8" ht="12.75" customHeight="1" x14ac:dyDescent="0.2">
      <c r="A15" s="10" t="s">
        <v>13</v>
      </c>
      <c r="B15" s="10" t="s">
        <v>14</v>
      </c>
      <c r="C15" s="62">
        <v>274888.55</v>
      </c>
      <c r="D15" s="62">
        <v>781430</v>
      </c>
      <c r="E15" s="62">
        <v>342833.06</v>
      </c>
      <c r="F15" s="62">
        <f t="shared" si="0"/>
        <v>438596.94</v>
      </c>
      <c r="G15" s="75">
        <f t="shared" si="1"/>
        <v>124.7171117167303</v>
      </c>
      <c r="H15" s="75">
        <f t="shared" si="2"/>
        <v>43.872523450596987</v>
      </c>
    </row>
    <row r="16" spans="1:8" ht="12.75" customHeight="1" x14ac:dyDescent="0.2">
      <c r="A16" s="10" t="s">
        <v>15</v>
      </c>
      <c r="B16" s="10" t="s">
        <v>16</v>
      </c>
      <c r="C16" s="62">
        <v>46.45</v>
      </c>
      <c r="D16" s="62">
        <v>9300</v>
      </c>
      <c r="E16" s="62">
        <v>30059.72</v>
      </c>
      <c r="F16" s="62">
        <f t="shared" si="0"/>
        <v>-20759.72</v>
      </c>
      <c r="G16" s="75">
        <f t="shared" si="1"/>
        <v>64714.14424111948</v>
      </c>
      <c r="H16" s="75">
        <f t="shared" si="2"/>
        <v>323.22279569892476</v>
      </c>
    </row>
  </sheetData>
  <mergeCells count="6">
    <mergeCell ref="A9:B9"/>
    <mergeCell ref="A1:B2"/>
    <mergeCell ref="A3:B4"/>
    <mergeCell ref="A5:B5"/>
    <mergeCell ref="C7:D7"/>
    <mergeCell ref="A8:H8"/>
  </mergeCells>
  <phoneticPr fontId="6" type="noConversion"/>
  <pageMargins left="1.0416666666666666E-2" right="1.0416666666666666E-2" top="1.0416666666666666E-2" bottom="0.75" header="0.3" footer="0.3"/>
  <pageSetup paperSize="9" orientation="landscape" r:id="rId1"/>
  <ignoredErrors>
    <ignoredError sqref="H11:H12 F11:F13 D14 F14:F16 H14:H16" unlockedFormula="1"/>
    <ignoredError sqref="A12:A17" numberStoredAsText="1"/>
    <ignoredError sqref="G11:G12 G14:G16 H13" evalError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showWhiteSpace="0" view="pageLayout" zoomScaleNormal="100" workbookViewId="0">
      <selection activeCell="A8" sqref="A8:H8"/>
    </sheetView>
  </sheetViews>
  <sheetFormatPr defaultRowHeight="12.75" x14ac:dyDescent="0.2"/>
  <cols>
    <col min="1" max="1" width="5" style="4" customWidth="1"/>
    <col min="2" max="2" width="72.7109375" style="4" customWidth="1"/>
    <col min="3" max="6" width="11.5703125" style="4" customWidth="1"/>
    <col min="7" max="8" width="11.140625" style="68" customWidth="1"/>
    <col min="9" max="16384" width="9.140625" style="4"/>
  </cols>
  <sheetData>
    <row r="1" spans="1:8" x14ac:dyDescent="0.2">
      <c r="A1" s="129" t="s">
        <v>0</v>
      </c>
      <c r="B1" s="137"/>
    </row>
    <row r="2" spans="1:8" x14ac:dyDescent="0.2">
      <c r="A2" s="137"/>
      <c r="B2" s="137"/>
      <c r="E2" s="137"/>
    </row>
    <row r="3" spans="1:8" x14ac:dyDescent="0.2">
      <c r="A3" s="129" t="s">
        <v>1</v>
      </c>
      <c r="B3" s="137"/>
      <c r="E3" s="137"/>
    </row>
    <row r="4" spans="1:8" x14ac:dyDescent="0.2">
      <c r="A4" s="137"/>
      <c r="B4" s="137"/>
    </row>
    <row r="5" spans="1:8" x14ac:dyDescent="0.2">
      <c r="A5" s="129" t="s">
        <v>2</v>
      </c>
      <c r="B5" s="137"/>
    </row>
    <row r="7" spans="1:8" x14ac:dyDescent="0.2">
      <c r="D7" s="137"/>
      <c r="E7" s="137"/>
    </row>
    <row r="8" spans="1:8" ht="30" customHeight="1" x14ac:dyDescent="0.2">
      <c r="A8" s="136" t="s">
        <v>212</v>
      </c>
      <c r="B8" s="136"/>
      <c r="C8" s="136"/>
      <c r="D8" s="136"/>
      <c r="E8" s="136"/>
      <c r="F8" s="136"/>
      <c r="G8" s="136"/>
      <c r="H8" s="136"/>
    </row>
    <row r="9" spans="1:8" ht="48" customHeight="1" x14ac:dyDescent="0.2">
      <c r="A9" s="127" t="s">
        <v>3</v>
      </c>
      <c r="B9" s="135"/>
      <c r="C9" s="38" t="s">
        <v>201</v>
      </c>
      <c r="D9" s="38" t="s">
        <v>233</v>
      </c>
      <c r="E9" s="38" t="s">
        <v>4</v>
      </c>
      <c r="F9" s="38" t="s">
        <v>5</v>
      </c>
      <c r="G9" s="40" t="s">
        <v>234</v>
      </c>
      <c r="H9" s="40" t="s">
        <v>235</v>
      </c>
    </row>
    <row r="10" spans="1:8" x14ac:dyDescent="0.2">
      <c r="A10" s="5" t="s">
        <v>6</v>
      </c>
      <c r="B10" s="5" t="s">
        <v>7</v>
      </c>
      <c r="C10" s="5" t="s">
        <v>17</v>
      </c>
      <c r="D10" s="5" t="s">
        <v>8</v>
      </c>
      <c r="E10" s="5" t="s">
        <v>18</v>
      </c>
      <c r="F10" s="5" t="s">
        <v>19</v>
      </c>
      <c r="G10" s="7" t="s">
        <v>20</v>
      </c>
      <c r="H10" s="7" t="s">
        <v>21</v>
      </c>
    </row>
    <row r="11" spans="1:8" ht="13.5" customHeight="1" x14ac:dyDescent="0.2">
      <c r="A11" s="8"/>
      <c r="B11" s="8" t="s">
        <v>9</v>
      </c>
      <c r="C11" s="9">
        <f>SUM(C13+C20+C24+C27+C32+C36)</f>
        <v>304623.34999999998</v>
      </c>
      <c r="D11" s="9">
        <f>SUM(D13+D20+D24+D27+D32+D36)</f>
        <v>790730</v>
      </c>
      <c r="E11" s="9">
        <f>SUM(E13+E20+E24+E27+E32+E36)</f>
        <v>361317.34</v>
      </c>
      <c r="F11" s="9">
        <f>D11-E11</f>
        <v>429412.66</v>
      </c>
      <c r="G11" s="73">
        <f>E11/C11*100</f>
        <v>118.61117672036634</v>
      </c>
      <c r="H11" s="73">
        <f>E11/D11*100</f>
        <v>45.694148445107693</v>
      </c>
    </row>
    <row r="12" spans="1:8" ht="12.75" customHeight="1" x14ac:dyDescent="0.2">
      <c r="A12" s="10" t="s">
        <v>10</v>
      </c>
      <c r="B12" s="10" t="s">
        <v>11</v>
      </c>
      <c r="C12" s="11">
        <v>226764.96</v>
      </c>
      <c r="D12" s="11">
        <v>790730</v>
      </c>
      <c r="E12" s="11">
        <v>289877.96999999997</v>
      </c>
      <c r="F12" s="11">
        <f>D12-E12</f>
        <v>500852.03</v>
      </c>
      <c r="G12" s="69">
        <f>E12/C12*100</f>
        <v>127.83190577591881</v>
      </c>
      <c r="H12" s="69">
        <f>E12/D12*100</f>
        <v>36.659538654155014</v>
      </c>
    </row>
    <row r="13" spans="1:8" ht="12.75" customHeight="1" x14ac:dyDescent="0.2">
      <c r="A13" s="10" t="s">
        <v>22</v>
      </c>
      <c r="B13" s="10" t="s">
        <v>23</v>
      </c>
      <c r="C13" s="11">
        <v>171573.91</v>
      </c>
      <c r="D13" s="11">
        <v>568200</v>
      </c>
      <c r="E13" s="11">
        <v>233100.79</v>
      </c>
      <c r="F13" s="11">
        <f t="shared" ref="F13:F39" si="0">D13-E13</f>
        <v>335099.20999999996</v>
      </c>
      <c r="G13" s="69">
        <f t="shared" ref="G13:G39" si="1">E13/C13*100</f>
        <v>135.86027735802023</v>
      </c>
      <c r="H13" s="69">
        <f t="shared" ref="H13:H39" si="2">E13/D13*100</f>
        <v>41.024426258359739</v>
      </c>
    </row>
    <row r="14" spans="1:8" ht="12.75" customHeight="1" x14ac:dyDescent="0.2">
      <c r="A14" s="10" t="s">
        <v>240</v>
      </c>
      <c r="B14" s="10" t="s">
        <v>241</v>
      </c>
      <c r="C14" s="11" t="s">
        <v>34</v>
      </c>
      <c r="D14" s="11">
        <v>0</v>
      </c>
      <c r="E14" s="11">
        <v>11227.5</v>
      </c>
      <c r="F14" s="11">
        <f t="shared" si="0"/>
        <v>-11227.5</v>
      </c>
      <c r="G14" s="69" t="e">
        <f t="shared" si="1"/>
        <v>#VALUE!</v>
      </c>
      <c r="H14" s="69" t="e">
        <f t="shared" si="2"/>
        <v>#DIV/0!</v>
      </c>
    </row>
    <row r="15" spans="1:8" ht="12.75" customHeight="1" x14ac:dyDescent="0.2">
      <c r="A15" s="10" t="s">
        <v>242</v>
      </c>
      <c r="B15" s="10" t="s">
        <v>243</v>
      </c>
      <c r="C15" s="11" t="s">
        <v>34</v>
      </c>
      <c r="D15" s="11"/>
      <c r="E15" s="11">
        <v>11227.5</v>
      </c>
      <c r="F15" s="11">
        <f t="shared" si="0"/>
        <v>-11227.5</v>
      </c>
      <c r="G15" s="69" t="e">
        <f t="shared" si="1"/>
        <v>#VALUE!</v>
      </c>
      <c r="H15" s="69" t="e">
        <f t="shared" si="2"/>
        <v>#DIV/0!</v>
      </c>
    </row>
    <row r="16" spans="1:8" ht="12.75" customHeight="1" x14ac:dyDescent="0.2">
      <c r="A16" s="10" t="s">
        <v>24</v>
      </c>
      <c r="B16" s="10" t="s">
        <v>25</v>
      </c>
      <c r="C16" s="11">
        <v>171573.91</v>
      </c>
      <c r="D16" s="11">
        <v>567600</v>
      </c>
      <c r="E16" s="11">
        <v>221647.87</v>
      </c>
      <c r="F16" s="11">
        <f t="shared" si="0"/>
        <v>345952.13</v>
      </c>
      <c r="G16" s="69">
        <f t="shared" si="1"/>
        <v>129.18506665727907</v>
      </c>
      <c r="H16" s="69">
        <f t="shared" si="2"/>
        <v>39.050012332628611</v>
      </c>
    </row>
    <row r="17" spans="1:8" ht="12.75" customHeight="1" x14ac:dyDescent="0.2">
      <c r="A17" s="10" t="s">
        <v>26</v>
      </c>
      <c r="B17" s="10" t="s">
        <v>27</v>
      </c>
      <c r="C17" s="11">
        <v>171573.91</v>
      </c>
      <c r="D17" s="11">
        <v>567600</v>
      </c>
      <c r="E17" s="11">
        <v>221647.87</v>
      </c>
      <c r="F17" s="11">
        <f t="shared" si="0"/>
        <v>345952.13</v>
      </c>
      <c r="G17" s="69">
        <f t="shared" si="1"/>
        <v>129.18506665727907</v>
      </c>
      <c r="H17" s="69">
        <f t="shared" si="2"/>
        <v>39.050012332628611</v>
      </c>
    </row>
    <row r="18" spans="1:8" ht="12.75" customHeight="1" x14ac:dyDescent="0.2">
      <c r="A18" s="10" t="s">
        <v>28</v>
      </c>
      <c r="B18" s="10" t="s">
        <v>29</v>
      </c>
      <c r="C18" s="11">
        <v>194.71</v>
      </c>
      <c r="D18" s="11">
        <v>600</v>
      </c>
      <c r="E18" s="11">
        <v>225.42</v>
      </c>
      <c r="F18" s="11">
        <f t="shared" si="0"/>
        <v>374.58000000000004</v>
      </c>
      <c r="G18" s="69">
        <f t="shared" si="1"/>
        <v>115.77217400236248</v>
      </c>
      <c r="H18" s="69">
        <f t="shared" si="2"/>
        <v>37.57</v>
      </c>
    </row>
    <row r="19" spans="1:8" ht="12.75" customHeight="1" x14ac:dyDescent="0.2">
      <c r="A19" s="10" t="s">
        <v>30</v>
      </c>
      <c r="B19" s="10" t="s">
        <v>31</v>
      </c>
      <c r="C19" s="11">
        <v>194.71</v>
      </c>
      <c r="D19" s="11">
        <v>600</v>
      </c>
      <c r="E19" s="11">
        <v>225.42</v>
      </c>
      <c r="F19" s="11">
        <f t="shared" si="0"/>
        <v>374.58000000000004</v>
      </c>
      <c r="G19" s="69">
        <f t="shared" si="1"/>
        <v>115.77217400236248</v>
      </c>
      <c r="H19" s="69">
        <f t="shared" si="2"/>
        <v>37.57</v>
      </c>
    </row>
    <row r="20" spans="1:8" ht="12.75" customHeight="1" x14ac:dyDescent="0.2">
      <c r="A20" s="10" t="s">
        <v>32</v>
      </c>
      <c r="B20" s="10" t="s">
        <v>33</v>
      </c>
      <c r="C20" s="11">
        <v>0</v>
      </c>
      <c r="D20" s="13">
        <v>0</v>
      </c>
      <c r="E20" s="11">
        <v>0</v>
      </c>
      <c r="F20" s="11">
        <f t="shared" si="0"/>
        <v>0</v>
      </c>
      <c r="G20" s="69" t="e">
        <f t="shared" si="1"/>
        <v>#DIV/0!</v>
      </c>
      <c r="H20" s="69" t="e">
        <f t="shared" si="2"/>
        <v>#DIV/0!</v>
      </c>
    </row>
    <row r="21" spans="1:8" ht="12.75" customHeight="1" x14ac:dyDescent="0.2">
      <c r="A21" s="10" t="s">
        <v>35</v>
      </c>
      <c r="B21" s="10" t="s">
        <v>36</v>
      </c>
      <c r="C21" s="11" t="s">
        <v>34</v>
      </c>
      <c r="D21" s="11">
        <v>0</v>
      </c>
      <c r="E21" s="11" t="s">
        <v>34</v>
      </c>
      <c r="F21" s="11" t="e">
        <f t="shared" si="0"/>
        <v>#VALUE!</v>
      </c>
      <c r="G21" s="70" t="s">
        <v>34</v>
      </c>
      <c r="H21" s="70" t="s">
        <v>34</v>
      </c>
    </row>
    <row r="22" spans="1:8" ht="12.75" customHeight="1" x14ac:dyDescent="0.2">
      <c r="A22" s="10" t="s">
        <v>37</v>
      </c>
      <c r="B22" s="10" t="s">
        <v>38</v>
      </c>
      <c r="C22" s="11" t="s">
        <v>34</v>
      </c>
      <c r="D22" s="11">
        <v>0</v>
      </c>
      <c r="E22" s="11" t="s">
        <v>34</v>
      </c>
      <c r="F22" s="11" t="e">
        <f t="shared" si="0"/>
        <v>#VALUE!</v>
      </c>
      <c r="G22" s="70" t="s">
        <v>34</v>
      </c>
      <c r="H22" s="70" t="s">
        <v>34</v>
      </c>
    </row>
    <row r="23" spans="1:8" ht="12.75" customHeight="1" x14ac:dyDescent="0.2">
      <c r="A23" s="10" t="s">
        <v>39</v>
      </c>
      <c r="B23" s="10" t="s">
        <v>40</v>
      </c>
      <c r="C23" s="11" t="s">
        <v>34</v>
      </c>
      <c r="D23" s="11">
        <v>0</v>
      </c>
      <c r="E23" s="11" t="s">
        <v>34</v>
      </c>
      <c r="F23" s="11" t="e">
        <f t="shared" si="0"/>
        <v>#VALUE!</v>
      </c>
      <c r="G23" s="70" t="s">
        <v>34</v>
      </c>
      <c r="H23" s="70" t="s">
        <v>34</v>
      </c>
    </row>
    <row r="24" spans="1:8" ht="12.75" customHeight="1" x14ac:dyDescent="0.2">
      <c r="A24" s="10" t="s">
        <v>41</v>
      </c>
      <c r="B24" s="10" t="s">
        <v>42</v>
      </c>
      <c r="C24" s="11">
        <v>54854.37</v>
      </c>
      <c r="D24" s="11">
        <v>87500</v>
      </c>
      <c r="E24" s="11">
        <v>56777.18</v>
      </c>
      <c r="F24" s="11">
        <f t="shared" si="0"/>
        <v>30722.82</v>
      </c>
      <c r="G24" s="69">
        <f t="shared" si="1"/>
        <v>103.50529957777293</v>
      </c>
      <c r="H24" s="69">
        <f t="shared" si="2"/>
        <v>64.888205714285718</v>
      </c>
    </row>
    <row r="25" spans="1:8" ht="12.75" customHeight="1" x14ac:dyDescent="0.2">
      <c r="A25" s="10" t="s">
        <v>43</v>
      </c>
      <c r="B25" s="10" t="s">
        <v>44</v>
      </c>
      <c r="C25" s="11">
        <v>54854.37</v>
      </c>
      <c r="D25" s="11">
        <v>87500</v>
      </c>
      <c r="E25" s="11">
        <v>56777.18</v>
      </c>
      <c r="F25" s="11">
        <f t="shared" si="0"/>
        <v>30722.82</v>
      </c>
      <c r="G25" s="69">
        <f t="shared" si="1"/>
        <v>103.50529957777293</v>
      </c>
      <c r="H25" s="69">
        <f t="shared" si="2"/>
        <v>64.888205714285718</v>
      </c>
    </row>
    <row r="26" spans="1:8" ht="12.75" customHeight="1" x14ac:dyDescent="0.2">
      <c r="A26" s="10" t="s">
        <v>45</v>
      </c>
      <c r="B26" s="10" t="s">
        <v>46</v>
      </c>
      <c r="C26" s="11">
        <v>54854.37</v>
      </c>
      <c r="D26" s="11">
        <v>87500</v>
      </c>
      <c r="E26" s="11">
        <v>56777.18</v>
      </c>
      <c r="F26" s="11">
        <f t="shared" si="0"/>
        <v>30722.82</v>
      </c>
      <c r="G26" s="69">
        <f t="shared" si="1"/>
        <v>103.50529957777293</v>
      </c>
      <c r="H26" s="69">
        <f t="shared" si="2"/>
        <v>64.888205714285718</v>
      </c>
    </row>
    <row r="27" spans="1:8" ht="12.75" customHeight="1" x14ac:dyDescent="0.2">
      <c r="A27" s="10" t="s">
        <v>47</v>
      </c>
      <c r="B27" s="10" t="s">
        <v>48</v>
      </c>
      <c r="C27" s="11">
        <v>336.68</v>
      </c>
      <c r="D27" s="11">
        <v>20300</v>
      </c>
      <c r="E27" s="11">
        <v>0</v>
      </c>
      <c r="F27" s="11">
        <f t="shared" si="0"/>
        <v>20300</v>
      </c>
      <c r="G27" s="69">
        <f t="shared" si="1"/>
        <v>0</v>
      </c>
      <c r="H27" s="69">
        <f t="shared" si="2"/>
        <v>0</v>
      </c>
    </row>
    <row r="28" spans="1:8" ht="12.75" customHeight="1" x14ac:dyDescent="0.2">
      <c r="A28" s="10" t="s">
        <v>49</v>
      </c>
      <c r="B28" s="10" t="s">
        <v>50</v>
      </c>
      <c r="C28" s="11">
        <v>336.68</v>
      </c>
      <c r="D28" s="11">
        <v>20000</v>
      </c>
      <c r="E28" s="11" t="s">
        <v>34</v>
      </c>
      <c r="F28" s="11" t="e">
        <f t="shared" si="0"/>
        <v>#VALUE!</v>
      </c>
      <c r="G28" s="69" t="e">
        <f t="shared" si="1"/>
        <v>#VALUE!</v>
      </c>
      <c r="H28" s="69" t="e">
        <f t="shared" si="2"/>
        <v>#VALUE!</v>
      </c>
    </row>
    <row r="29" spans="1:8" ht="12.75" customHeight="1" x14ac:dyDescent="0.2">
      <c r="A29" s="12" t="s">
        <v>51</v>
      </c>
      <c r="B29" s="12" t="s">
        <v>52</v>
      </c>
      <c r="C29" s="11">
        <v>336.68</v>
      </c>
      <c r="D29" s="11">
        <v>20000</v>
      </c>
      <c r="E29" s="11" t="s">
        <v>34</v>
      </c>
      <c r="F29" s="11" t="e">
        <f t="shared" si="0"/>
        <v>#VALUE!</v>
      </c>
      <c r="G29" s="69" t="e">
        <f t="shared" si="1"/>
        <v>#VALUE!</v>
      </c>
      <c r="H29" s="69" t="e">
        <f t="shared" si="2"/>
        <v>#VALUE!</v>
      </c>
    </row>
    <row r="30" spans="1:8" ht="12.75" customHeight="1" x14ac:dyDescent="0.2">
      <c r="A30" s="12" t="s">
        <v>53</v>
      </c>
      <c r="B30" s="12" t="s">
        <v>54</v>
      </c>
      <c r="C30" s="13">
        <v>286.68</v>
      </c>
      <c r="D30" s="13">
        <v>300</v>
      </c>
      <c r="E30" s="11" t="s">
        <v>34</v>
      </c>
      <c r="F30" s="11" t="e">
        <f t="shared" si="0"/>
        <v>#VALUE!</v>
      </c>
      <c r="G30" s="69" t="e">
        <f t="shared" si="1"/>
        <v>#VALUE!</v>
      </c>
      <c r="H30" s="69" t="e">
        <f t="shared" si="2"/>
        <v>#VALUE!</v>
      </c>
    </row>
    <row r="31" spans="1:8" x14ac:dyDescent="0.2">
      <c r="A31" s="12" t="s">
        <v>55</v>
      </c>
      <c r="B31" s="12" t="s">
        <v>56</v>
      </c>
      <c r="C31" s="13">
        <v>286.68</v>
      </c>
      <c r="D31" s="13">
        <v>300</v>
      </c>
      <c r="E31" s="11" t="s">
        <v>34</v>
      </c>
      <c r="F31" s="11" t="e">
        <f t="shared" si="0"/>
        <v>#VALUE!</v>
      </c>
      <c r="G31" s="69" t="e">
        <f t="shared" si="1"/>
        <v>#VALUE!</v>
      </c>
      <c r="H31" s="69" t="e">
        <f t="shared" si="2"/>
        <v>#VALUE!</v>
      </c>
    </row>
    <row r="32" spans="1:8" x14ac:dyDescent="0.2">
      <c r="A32" s="65">
        <v>67</v>
      </c>
      <c r="B32" s="65" t="s">
        <v>246</v>
      </c>
      <c r="C32" s="13">
        <v>77858.39</v>
      </c>
      <c r="D32" s="11">
        <v>114730</v>
      </c>
      <c r="E32" s="11">
        <v>71439.37</v>
      </c>
      <c r="F32" s="11">
        <f t="shared" si="0"/>
        <v>43290.630000000005</v>
      </c>
      <c r="G32" s="69">
        <f t="shared" si="1"/>
        <v>91.755519218930672</v>
      </c>
      <c r="H32" s="69">
        <f t="shared" si="2"/>
        <v>62.267384293558777</v>
      </c>
    </row>
    <row r="33" spans="1:8" x14ac:dyDescent="0.2">
      <c r="A33" s="65">
        <v>671</v>
      </c>
      <c r="B33" s="65" t="s">
        <v>247</v>
      </c>
      <c r="C33" s="66">
        <v>77858.39</v>
      </c>
      <c r="D33" s="11">
        <v>114730</v>
      </c>
      <c r="E33" s="11">
        <v>71439.37</v>
      </c>
      <c r="F33" s="11">
        <f t="shared" si="0"/>
        <v>43290.630000000005</v>
      </c>
      <c r="G33" s="69">
        <f t="shared" si="1"/>
        <v>91.755519218930672</v>
      </c>
      <c r="H33" s="69">
        <f t="shared" si="2"/>
        <v>62.267384293558777</v>
      </c>
    </row>
    <row r="34" spans="1:8" x14ac:dyDescent="0.2">
      <c r="A34" s="67">
        <v>6711</v>
      </c>
      <c r="B34" s="65" t="s">
        <v>248</v>
      </c>
      <c r="C34" s="18">
        <v>67606.62</v>
      </c>
      <c r="D34" s="11">
        <v>108930</v>
      </c>
      <c r="E34" s="11">
        <v>71439.37</v>
      </c>
      <c r="F34" s="11">
        <f t="shared" si="0"/>
        <v>37490.630000000005</v>
      </c>
      <c r="G34" s="69">
        <f t="shared" si="1"/>
        <v>105.66919334230877</v>
      </c>
      <c r="H34" s="69">
        <f t="shared" si="2"/>
        <v>65.582823831818587</v>
      </c>
    </row>
    <row r="35" spans="1:8" x14ac:dyDescent="0.2">
      <c r="A35" s="67">
        <v>6712</v>
      </c>
      <c r="B35" s="65" t="s">
        <v>249</v>
      </c>
      <c r="C35" s="18">
        <v>10251.77</v>
      </c>
      <c r="D35" s="11">
        <v>5800</v>
      </c>
      <c r="E35" s="13">
        <v>0</v>
      </c>
      <c r="F35" s="11">
        <f t="shared" si="0"/>
        <v>5800</v>
      </c>
      <c r="G35" s="69">
        <f t="shared" si="1"/>
        <v>0</v>
      </c>
      <c r="H35" s="69">
        <f t="shared" si="2"/>
        <v>0</v>
      </c>
    </row>
    <row r="36" spans="1:8" x14ac:dyDescent="0.2">
      <c r="A36" s="67">
        <v>9</v>
      </c>
      <c r="B36" s="65" t="s">
        <v>239</v>
      </c>
      <c r="C36" s="18">
        <v>0</v>
      </c>
      <c r="D36" s="11">
        <v>0</v>
      </c>
      <c r="E36" s="13">
        <v>0</v>
      </c>
      <c r="F36" s="11">
        <f t="shared" si="0"/>
        <v>0</v>
      </c>
      <c r="G36" s="69" t="e">
        <f t="shared" si="1"/>
        <v>#DIV/0!</v>
      </c>
      <c r="H36" s="69" t="e">
        <f t="shared" si="2"/>
        <v>#DIV/0!</v>
      </c>
    </row>
    <row r="37" spans="1:8" x14ac:dyDescent="0.2">
      <c r="A37" s="67">
        <v>92</v>
      </c>
      <c r="B37" s="65" t="s">
        <v>250</v>
      </c>
      <c r="C37" s="18" t="s">
        <v>34</v>
      </c>
      <c r="D37" s="11" t="s">
        <v>34</v>
      </c>
      <c r="E37" s="13">
        <v>0</v>
      </c>
      <c r="F37" s="11" t="e">
        <f t="shared" si="0"/>
        <v>#VALUE!</v>
      </c>
      <c r="G37" s="69" t="e">
        <f t="shared" si="1"/>
        <v>#VALUE!</v>
      </c>
      <c r="H37" s="69" t="e">
        <f t="shared" si="2"/>
        <v>#VALUE!</v>
      </c>
    </row>
    <row r="38" spans="1:8" x14ac:dyDescent="0.2">
      <c r="A38" s="67">
        <v>922</v>
      </c>
      <c r="B38" s="65" t="s">
        <v>251</v>
      </c>
      <c r="C38" s="18" t="s">
        <v>34</v>
      </c>
      <c r="D38" s="11" t="s">
        <v>34</v>
      </c>
      <c r="E38" s="13">
        <v>0</v>
      </c>
      <c r="F38" s="11" t="e">
        <f t="shared" si="0"/>
        <v>#VALUE!</v>
      </c>
      <c r="G38" s="69" t="e">
        <f t="shared" si="1"/>
        <v>#VALUE!</v>
      </c>
      <c r="H38" s="69" t="e">
        <f t="shared" si="2"/>
        <v>#VALUE!</v>
      </c>
    </row>
    <row r="39" spans="1:8" x14ac:dyDescent="0.2">
      <c r="A39" s="67">
        <v>9221</v>
      </c>
      <c r="B39" s="65" t="s">
        <v>252</v>
      </c>
      <c r="C39" s="18" t="s">
        <v>34</v>
      </c>
      <c r="D39" s="11" t="s">
        <v>34</v>
      </c>
      <c r="E39" s="13">
        <v>0</v>
      </c>
      <c r="F39" s="11" t="e">
        <f t="shared" si="0"/>
        <v>#VALUE!</v>
      </c>
      <c r="G39" s="69" t="e">
        <f t="shared" si="1"/>
        <v>#VALUE!</v>
      </c>
      <c r="H39" s="69" t="e">
        <f t="shared" si="2"/>
        <v>#VALUE!</v>
      </c>
    </row>
  </sheetData>
  <mergeCells count="7">
    <mergeCell ref="A9:B9"/>
    <mergeCell ref="A8:H8"/>
    <mergeCell ref="A1:B2"/>
    <mergeCell ref="E2:E3"/>
    <mergeCell ref="A3:B4"/>
    <mergeCell ref="A5:B5"/>
    <mergeCell ref="D7:E7"/>
  </mergeCells>
  <pageMargins left="1.0416666666666666E-2" right="1.0416666666666666E-2" top="1.0416666666666666E-2" bottom="1.0416666666666666E-2" header="0.3" footer="0.3"/>
  <pageSetup paperSize="9" orientation="landscape" r:id="rId1"/>
  <ignoredErrors>
    <ignoredError sqref="A12:A32" numberStoredAsText="1"/>
    <ignoredError sqref="H11:H13 C11:E11 F11:F20 F25:F27 F32:F36" unlockedFormula="1"/>
    <ignoredError sqref="G12:G20 G24:G35 H36:H39 G36:G39" evalError="1"/>
    <ignoredError sqref="G11 H14:H20 H24:H35 F21:F24 F28:F31 F37:F39" evalError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8"/>
  <sheetViews>
    <sheetView showGridLines="0" showWhiteSpace="0" view="pageLayout" zoomScaleNormal="100" workbookViewId="0">
      <selection activeCell="A8" sqref="A8:H8"/>
    </sheetView>
  </sheetViews>
  <sheetFormatPr defaultRowHeight="12.75" x14ac:dyDescent="0.2"/>
  <cols>
    <col min="1" max="1" width="11.5703125" customWidth="1"/>
    <col min="2" max="2" width="48.85546875" bestFit="1" customWidth="1"/>
    <col min="3" max="3" width="15.7109375" style="14" customWidth="1"/>
    <col min="4" max="6" width="15.7109375" style="15" customWidth="1"/>
    <col min="7" max="7" width="11.5703125" style="41" customWidth="1"/>
    <col min="8" max="8" width="11.5703125" style="54" customWidth="1"/>
  </cols>
  <sheetData>
    <row r="1" spans="1:9" x14ac:dyDescent="0.2">
      <c r="A1" s="139" t="s">
        <v>0</v>
      </c>
      <c r="B1" s="140"/>
    </row>
    <row r="2" spans="1:9" x14ac:dyDescent="0.2">
      <c r="A2" s="140"/>
      <c r="B2" s="140"/>
      <c r="E2" s="130"/>
      <c r="F2" s="130"/>
    </row>
    <row r="3" spans="1:9" x14ac:dyDescent="0.2">
      <c r="A3" s="139" t="s">
        <v>1</v>
      </c>
      <c r="B3" s="140"/>
      <c r="E3" s="130"/>
      <c r="F3" s="130"/>
    </row>
    <row r="4" spans="1:9" x14ac:dyDescent="0.2">
      <c r="A4" s="140"/>
      <c r="B4" s="140"/>
    </row>
    <row r="5" spans="1:9" ht="14.1" customHeight="1" x14ac:dyDescent="0.2">
      <c r="A5" s="139" t="s">
        <v>2</v>
      </c>
      <c r="B5" s="140"/>
    </row>
    <row r="6" spans="1:9" ht="11.1" customHeight="1" x14ac:dyDescent="0.2"/>
    <row r="7" spans="1:9" ht="18" customHeight="1" x14ac:dyDescent="0.2"/>
    <row r="8" spans="1:9" ht="30" customHeight="1" x14ac:dyDescent="0.2">
      <c r="A8" s="138" t="s">
        <v>214</v>
      </c>
      <c r="B8" s="138"/>
      <c r="C8" s="138"/>
      <c r="D8" s="138"/>
      <c r="E8" s="138"/>
      <c r="F8" s="138"/>
      <c r="G8" s="138"/>
      <c r="H8" s="138"/>
    </row>
    <row r="9" spans="1:9" ht="48" x14ac:dyDescent="0.2">
      <c r="A9" s="127" t="s">
        <v>3</v>
      </c>
      <c r="B9" s="135"/>
      <c r="C9" s="38" t="s">
        <v>201</v>
      </c>
      <c r="D9" s="38" t="s">
        <v>233</v>
      </c>
      <c r="E9" s="42" t="s">
        <v>4</v>
      </c>
      <c r="F9" s="38" t="s">
        <v>5</v>
      </c>
      <c r="G9" s="40" t="s">
        <v>234</v>
      </c>
      <c r="H9" s="40" t="s">
        <v>235</v>
      </c>
    </row>
    <row r="10" spans="1:9" ht="12.75" customHeight="1" x14ac:dyDescent="0.2">
      <c r="A10" s="38" t="s">
        <v>6</v>
      </c>
      <c r="B10" s="38" t="s">
        <v>7</v>
      </c>
      <c r="C10" s="38" t="s">
        <v>17</v>
      </c>
      <c r="D10" s="38" t="s">
        <v>8</v>
      </c>
      <c r="E10" s="38" t="s">
        <v>18</v>
      </c>
      <c r="F10" s="38" t="s">
        <v>19</v>
      </c>
      <c r="G10" s="7" t="s">
        <v>20</v>
      </c>
      <c r="H10" s="7" t="s">
        <v>21</v>
      </c>
    </row>
    <row r="11" spans="1:9" ht="12.75" customHeight="1" x14ac:dyDescent="0.2">
      <c r="A11" s="8"/>
      <c r="B11" s="8" t="s">
        <v>12</v>
      </c>
      <c r="C11" s="16">
        <v>274935</v>
      </c>
      <c r="D11" s="16">
        <f>SUM(D13+D22+D53+D59+D64+D67+D76)</f>
        <v>790730</v>
      </c>
      <c r="E11" s="16">
        <f>SUM(E13+E22+E53+E59+E64+E67+E76)</f>
        <v>372892.78</v>
      </c>
      <c r="F11" s="9">
        <f>D11-E11</f>
        <v>417837.22</v>
      </c>
      <c r="G11" s="72">
        <f>E11/C11*100</f>
        <v>135.62943241129724</v>
      </c>
      <c r="H11" s="72">
        <f>E11/D11*100</f>
        <v>47.158041303605529</v>
      </c>
      <c r="I11" s="17"/>
    </row>
    <row r="12" spans="1:9" ht="12.75" customHeight="1" x14ac:dyDescent="0.2">
      <c r="A12" s="10" t="s">
        <v>13</v>
      </c>
      <c r="B12" s="10" t="s">
        <v>14</v>
      </c>
      <c r="C12" s="18">
        <v>274935</v>
      </c>
      <c r="D12" s="11">
        <v>781430</v>
      </c>
      <c r="E12" s="11">
        <v>342833.06</v>
      </c>
      <c r="F12" s="11">
        <f>D12-E12</f>
        <v>438596.94</v>
      </c>
      <c r="G12" s="71">
        <f>E12/C12*100</f>
        <v>124.69604088239039</v>
      </c>
      <c r="H12" s="71">
        <f>E12/D12*100</f>
        <v>43.872523450596987</v>
      </c>
      <c r="I12" s="17"/>
    </row>
    <row r="13" spans="1:9" ht="12.75" customHeight="1" x14ac:dyDescent="0.2">
      <c r="A13" s="10" t="s">
        <v>57</v>
      </c>
      <c r="B13" s="10" t="s">
        <v>58</v>
      </c>
      <c r="C13" s="18">
        <v>170183.33</v>
      </c>
      <c r="D13" s="11">
        <v>568300</v>
      </c>
      <c r="E13" s="11">
        <v>223499.31</v>
      </c>
      <c r="F13" s="11">
        <f t="shared" ref="F13:F76" si="0">D13-E13</f>
        <v>344800.69</v>
      </c>
      <c r="G13" s="71">
        <f t="shared" ref="G13:G76" si="1">E13/C13*100</f>
        <v>131.32855609300864</v>
      </c>
      <c r="H13" s="71">
        <f t="shared" ref="H13:H76" si="2">E13/D13*100</f>
        <v>39.327698398733062</v>
      </c>
      <c r="I13" s="17"/>
    </row>
    <row r="14" spans="1:9" x14ac:dyDescent="0.2">
      <c r="A14" s="10" t="s">
        <v>59</v>
      </c>
      <c r="B14" s="10" t="s">
        <v>60</v>
      </c>
      <c r="C14" s="18">
        <v>138753.95000000001</v>
      </c>
      <c r="D14" s="11">
        <v>472500</v>
      </c>
      <c r="E14" s="11">
        <v>180117.43</v>
      </c>
      <c r="F14" s="11">
        <f t="shared" si="0"/>
        <v>292382.57</v>
      </c>
      <c r="G14" s="71">
        <f t="shared" si="1"/>
        <v>129.81066845304224</v>
      </c>
      <c r="H14" s="71">
        <f t="shared" si="2"/>
        <v>38.120091005291002</v>
      </c>
      <c r="I14" s="17"/>
    </row>
    <row r="15" spans="1:9" ht="12.75" customHeight="1" x14ac:dyDescent="0.2">
      <c r="A15" s="10" t="s">
        <v>61</v>
      </c>
      <c r="B15" s="10" t="s">
        <v>62</v>
      </c>
      <c r="C15" s="18">
        <v>138753.95000000001</v>
      </c>
      <c r="D15" s="11">
        <v>472500</v>
      </c>
      <c r="E15" s="11">
        <v>124265.91</v>
      </c>
      <c r="F15" s="11">
        <f t="shared" si="0"/>
        <v>348234.08999999997</v>
      </c>
      <c r="G15" s="71">
        <f t="shared" si="1"/>
        <v>89.558466623833041</v>
      </c>
      <c r="H15" s="71">
        <f t="shared" si="2"/>
        <v>26.299663492063491</v>
      </c>
      <c r="I15" s="17"/>
    </row>
    <row r="16" spans="1:9" ht="12.75" customHeight="1" x14ac:dyDescent="0.2">
      <c r="A16" s="10" t="s">
        <v>63</v>
      </c>
      <c r="B16" s="10" t="s">
        <v>64</v>
      </c>
      <c r="C16" s="18">
        <v>0</v>
      </c>
      <c r="D16" s="11">
        <v>0</v>
      </c>
      <c r="E16" s="11">
        <v>0</v>
      </c>
      <c r="F16" s="11">
        <f t="shared" si="0"/>
        <v>0</v>
      </c>
      <c r="G16" s="71" t="e">
        <f t="shared" si="1"/>
        <v>#DIV/0!</v>
      </c>
      <c r="H16" s="71" t="e">
        <f t="shared" si="2"/>
        <v>#DIV/0!</v>
      </c>
      <c r="I16" s="17"/>
    </row>
    <row r="17" spans="1:9" ht="12.75" customHeight="1" x14ac:dyDescent="0.2">
      <c r="A17" s="10" t="s">
        <v>65</v>
      </c>
      <c r="B17" s="10" t="s">
        <v>66</v>
      </c>
      <c r="C17" s="18">
        <v>0</v>
      </c>
      <c r="D17" s="11">
        <v>0</v>
      </c>
      <c r="E17" s="11">
        <v>55851.519999999997</v>
      </c>
      <c r="F17" s="11">
        <f t="shared" si="0"/>
        <v>-55851.519999999997</v>
      </c>
      <c r="G17" s="71" t="e">
        <f t="shared" si="1"/>
        <v>#DIV/0!</v>
      </c>
      <c r="H17" s="71" t="e">
        <f t="shared" si="2"/>
        <v>#DIV/0!</v>
      </c>
      <c r="I17" s="17"/>
    </row>
    <row r="18" spans="1:9" ht="12.75" customHeight="1" x14ac:dyDescent="0.2">
      <c r="A18" s="10" t="s">
        <v>67</v>
      </c>
      <c r="B18" s="10" t="s">
        <v>68</v>
      </c>
      <c r="C18" s="18">
        <v>8678.08</v>
      </c>
      <c r="D18" s="11">
        <v>16400</v>
      </c>
      <c r="E18" s="11">
        <v>13680.05</v>
      </c>
      <c r="F18" s="11">
        <f t="shared" si="0"/>
        <v>2719.9500000000007</v>
      </c>
      <c r="G18" s="71">
        <f t="shared" si="1"/>
        <v>157.63913215826543</v>
      </c>
      <c r="H18" s="71">
        <f t="shared" si="2"/>
        <v>83.41493902439025</v>
      </c>
      <c r="I18" s="17"/>
    </row>
    <row r="19" spans="1:9" ht="12.75" customHeight="1" x14ac:dyDescent="0.2">
      <c r="A19" s="10" t="s">
        <v>69</v>
      </c>
      <c r="B19" s="10" t="s">
        <v>68</v>
      </c>
      <c r="C19" s="18">
        <v>8678.08</v>
      </c>
      <c r="D19" s="11">
        <v>16400</v>
      </c>
      <c r="E19" s="11">
        <v>13680.05</v>
      </c>
      <c r="F19" s="11">
        <f t="shared" si="0"/>
        <v>2719.9500000000007</v>
      </c>
      <c r="G19" s="71">
        <f t="shared" si="1"/>
        <v>157.63913215826543</v>
      </c>
      <c r="H19" s="71">
        <f t="shared" si="2"/>
        <v>83.41493902439025</v>
      </c>
      <c r="I19" s="17"/>
    </row>
    <row r="20" spans="1:9" x14ac:dyDescent="0.2">
      <c r="A20" s="10" t="s">
        <v>70</v>
      </c>
      <c r="B20" s="10" t="s">
        <v>71</v>
      </c>
      <c r="C20" s="18">
        <v>22751.3</v>
      </c>
      <c r="D20" s="11">
        <v>79400</v>
      </c>
      <c r="E20" s="11">
        <v>29701.83</v>
      </c>
      <c r="F20" s="11">
        <f t="shared" si="0"/>
        <v>49698.17</v>
      </c>
      <c r="G20" s="71">
        <f t="shared" si="1"/>
        <v>130.55003450352288</v>
      </c>
      <c r="H20" s="71">
        <f t="shared" si="2"/>
        <v>37.407846347607055</v>
      </c>
      <c r="I20" s="17"/>
    </row>
    <row r="21" spans="1:9" ht="12.75" customHeight="1" x14ac:dyDescent="0.2">
      <c r="A21" s="10" t="s">
        <v>72</v>
      </c>
      <c r="B21" s="10" t="s">
        <v>73</v>
      </c>
      <c r="C21" s="18">
        <v>22751.3</v>
      </c>
      <c r="D21" s="11">
        <v>79400</v>
      </c>
      <c r="E21" s="11">
        <v>29701.83</v>
      </c>
      <c r="F21" s="11">
        <f t="shared" si="0"/>
        <v>49698.17</v>
      </c>
      <c r="G21" s="71">
        <f t="shared" si="1"/>
        <v>130.55003450352288</v>
      </c>
      <c r="H21" s="71">
        <f t="shared" si="2"/>
        <v>37.407846347607055</v>
      </c>
      <c r="I21" s="17"/>
    </row>
    <row r="22" spans="1:9" x14ac:dyDescent="0.2">
      <c r="A22" s="10" t="s">
        <v>74</v>
      </c>
      <c r="B22" s="10" t="s">
        <v>75</v>
      </c>
      <c r="C22" s="18">
        <v>104183.71</v>
      </c>
      <c r="D22" s="11">
        <v>211850</v>
      </c>
      <c r="E22" s="11">
        <v>118825.96</v>
      </c>
      <c r="F22" s="11">
        <f t="shared" si="0"/>
        <v>93024.04</v>
      </c>
      <c r="G22" s="71">
        <f t="shared" si="1"/>
        <v>114.05426049811433</v>
      </c>
      <c r="H22" s="71">
        <f t="shared" si="2"/>
        <v>56.089667217370788</v>
      </c>
      <c r="I22" s="17"/>
    </row>
    <row r="23" spans="1:9" ht="12.75" customHeight="1" x14ac:dyDescent="0.2">
      <c r="A23" s="10" t="s">
        <v>76</v>
      </c>
      <c r="B23" s="10" t="s">
        <v>77</v>
      </c>
      <c r="C23" s="18">
        <v>8728.59</v>
      </c>
      <c r="D23" s="11">
        <v>19500</v>
      </c>
      <c r="E23" s="11">
        <v>11048.07</v>
      </c>
      <c r="F23" s="11">
        <f t="shared" si="0"/>
        <v>8451.93</v>
      </c>
      <c r="G23" s="71">
        <f t="shared" si="1"/>
        <v>126.57336408285873</v>
      </c>
      <c r="H23" s="71">
        <f t="shared" si="2"/>
        <v>56.656769230769235</v>
      </c>
      <c r="I23" s="17"/>
    </row>
    <row r="24" spans="1:9" ht="12.75" customHeight="1" x14ac:dyDescent="0.2">
      <c r="A24" s="10" t="s">
        <v>78</v>
      </c>
      <c r="B24" s="10" t="s">
        <v>79</v>
      </c>
      <c r="C24" s="18">
        <v>1630.54</v>
      </c>
      <c r="D24" s="11">
        <v>3900</v>
      </c>
      <c r="E24" s="11">
        <v>1996.42</v>
      </c>
      <c r="F24" s="11">
        <f t="shared" si="0"/>
        <v>1903.58</v>
      </c>
      <c r="G24" s="71">
        <f t="shared" si="1"/>
        <v>122.43919192414782</v>
      </c>
      <c r="H24" s="71">
        <f t="shared" si="2"/>
        <v>51.19025641025641</v>
      </c>
      <c r="I24" s="17"/>
    </row>
    <row r="25" spans="1:9" ht="12.75" customHeight="1" x14ac:dyDescent="0.2">
      <c r="A25" s="10" t="s">
        <v>80</v>
      </c>
      <c r="B25" s="10" t="s">
        <v>81</v>
      </c>
      <c r="C25" s="18">
        <v>6810.55</v>
      </c>
      <c r="D25" s="11">
        <v>12900</v>
      </c>
      <c r="E25" s="11">
        <v>7979.75</v>
      </c>
      <c r="F25" s="11">
        <f t="shared" si="0"/>
        <v>4920.25</v>
      </c>
      <c r="G25" s="71">
        <f t="shared" si="1"/>
        <v>117.16748280241684</v>
      </c>
      <c r="H25" s="71">
        <f t="shared" si="2"/>
        <v>61.858527131782949</v>
      </c>
      <c r="I25" s="17"/>
    </row>
    <row r="26" spans="1:9" ht="12.75" customHeight="1" x14ac:dyDescent="0.2">
      <c r="A26" s="10" t="s">
        <v>82</v>
      </c>
      <c r="B26" s="10" t="s">
        <v>83</v>
      </c>
      <c r="C26" s="18">
        <v>287.5</v>
      </c>
      <c r="D26" s="11">
        <v>2200</v>
      </c>
      <c r="E26" s="11">
        <v>412.5</v>
      </c>
      <c r="F26" s="11">
        <f t="shared" si="0"/>
        <v>1787.5</v>
      </c>
      <c r="G26" s="71">
        <f t="shared" si="1"/>
        <v>143.47826086956522</v>
      </c>
      <c r="H26" s="71">
        <f t="shared" si="2"/>
        <v>18.75</v>
      </c>
      <c r="I26" s="17"/>
    </row>
    <row r="27" spans="1:9" ht="12.75" customHeight="1" x14ac:dyDescent="0.2">
      <c r="A27" s="10" t="s">
        <v>84</v>
      </c>
      <c r="B27" s="10" t="s">
        <v>85</v>
      </c>
      <c r="C27" s="18">
        <v>0</v>
      </c>
      <c r="D27" s="11">
        <v>500</v>
      </c>
      <c r="E27" s="11">
        <v>659.4</v>
      </c>
      <c r="F27" s="11">
        <f t="shared" si="0"/>
        <v>-159.39999999999998</v>
      </c>
      <c r="G27" s="71" t="e">
        <f t="shared" si="1"/>
        <v>#DIV/0!</v>
      </c>
      <c r="H27" s="71">
        <f t="shared" si="2"/>
        <v>131.88</v>
      </c>
      <c r="I27" s="17"/>
    </row>
    <row r="28" spans="1:9" ht="12.75" customHeight="1" x14ac:dyDescent="0.2">
      <c r="A28" s="10" t="s">
        <v>86</v>
      </c>
      <c r="B28" s="10" t="s">
        <v>87</v>
      </c>
      <c r="C28" s="18">
        <v>55911.41</v>
      </c>
      <c r="D28" s="11">
        <v>104000</v>
      </c>
      <c r="E28" s="11">
        <v>60288.15</v>
      </c>
      <c r="F28" s="11">
        <f t="shared" si="0"/>
        <v>43711.85</v>
      </c>
      <c r="G28" s="71">
        <f t="shared" si="1"/>
        <v>107.82799074464407</v>
      </c>
      <c r="H28" s="71">
        <f t="shared" si="2"/>
        <v>57.969374999999999</v>
      </c>
      <c r="I28" s="17"/>
    </row>
    <row r="29" spans="1:9" ht="12.75" customHeight="1" x14ac:dyDescent="0.2">
      <c r="A29" s="10" t="s">
        <v>88</v>
      </c>
      <c r="B29" s="10" t="s">
        <v>89</v>
      </c>
      <c r="C29" s="18">
        <v>4765.66</v>
      </c>
      <c r="D29" s="11">
        <v>5300</v>
      </c>
      <c r="E29" s="11">
        <v>7041.68</v>
      </c>
      <c r="F29" s="11">
        <f t="shared" si="0"/>
        <v>-1741.6800000000003</v>
      </c>
      <c r="G29" s="71">
        <f t="shared" si="1"/>
        <v>147.75875744387977</v>
      </c>
      <c r="H29" s="71">
        <f t="shared" si="2"/>
        <v>132.86188679245282</v>
      </c>
      <c r="I29" s="17"/>
    </row>
    <row r="30" spans="1:9" x14ac:dyDescent="0.2">
      <c r="A30" s="10" t="s">
        <v>90</v>
      </c>
      <c r="B30" s="10" t="s">
        <v>91</v>
      </c>
      <c r="C30" s="18">
        <v>35636.78</v>
      </c>
      <c r="D30" s="11">
        <v>67000</v>
      </c>
      <c r="E30" s="11">
        <v>38789.89</v>
      </c>
      <c r="F30" s="11">
        <f t="shared" si="0"/>
        <v>28210.11</v>
      </c>
      <c r="G30" s="71">
        <f t="shared" si="1"/>
        <v>108.84790937901798</v>
      </c>
      <c r="H30" s="71">
        <f t="shared" si="2"/>
        <v>57.89535820895523</v>
      </c>
      <c r="I30" s="17"/>
    </row>
    <row r="31" spans="1:9" x14ac:dyDescent="0.2">
      <c r="A31" s="10" t="s">
        <v>92</v>
      </c>
      <c r="B31" s="10" t="s">
        <v>93</v>
      </c>
      <c r="C31" s="18">
        <v>13850.59</v>
      </c>
      <c r="D31" s="11">
        <v>19000</v>
      </c>
      <c r="E31" s="11">
        <v>11077.54</v>
      </c>
      <c r="F31" s="11">
        <f t="shared" si="0"/>
        <v>7922.4599999999991</v>
      </c>
      <c r="G31" s="71">
        <f t="shared" si="1"/>
        <v>79.978831226684207</v>
      </c>
      <c r="H31" s="71">
        <f t="shared" si="2"/>
        <v>58.302842105263167</v>
      </c>
      <c r="I31" s="17"/>
    </row>
    <row r="32" spans="1:9" ht="12.75" customHeight="1" x14ac:dyDescent="0.2">
      <c r="A32" s="10" t="s">
        <v>94</v>
      </c>
      <c r="B32" s="10" t="s">
        <v>95</v>
      </c>
      <c r="C32" s="18">
        <v>288.89</v>
      </c>
      <c r="D32" s="11">
        <v>2000</v>
      </c>
      <c r="E32" s="11">
        <v>1626.08</v>
      </c>
      <c r="F32" s="11">
        <f t="shared" si="0"/>
        <v>373.92000000000007</v>
      </c>
      <c r="G32" s="71">
        <f t="shared" si="1"/>
        <v>562.87168126276447</v>
      </c>
      <c r="H32" s="71">
        <f t="shared" si="2"/>
        <v>81.304000000000002</v>
      </c>
      <c r="I32" s="17"/>
    </row>
    <row r="33" spans="1:9" ht="12.75" customHeight="1" x14ac:dyDescent="0.2">
      <c r="A33" s="10" t="s">
        <v>96</v>
      </c>
      <c r="B33" s="10" t="s">
        <v>97</v>
      </c>
      <c r="C33" s="18">
        <v>1304.3900000000001</v>
      </c>
      <c r="D33" s="11">
        <v>10200</v>
      </c>
      <c r="E33" s="11">
        <v>1586.38</v>
      </c>
      <c r="F33" s="11">
        <f t="shared" si="0"/>
        <v>8613.619999999999</v>
      </c>
      <c r="G33" s="71">
        <f t="shared" si="1"/>
        <v>121.61853433405653</v>
      </c>
      <c r="H33" s="71">
        <f t="shared" si="2"/>
        <v>15.552745098039217</v>
      </c>
      <c r="I33" s="17"/>
    </row>
    <row r="34" spans="1:9" ht="12.75" customHeight="1" x14ac:dyDescent="0.2">
      <c r="A34" s="10" t="s">
        <v>98</v>
      </c>
      <c r="B34" s="10" t="s">
        <v>99</v>
      </c>
      <c r="C34" s="18">
        <v>65.099999999999994</v>
      </c>
      <c r="D34" s="11">
        <v>500</v>
      </c>
      <c r="E34" s="11">
        <v>166.58</v>
      </c>
      <c r="F34" s="11">
        <f t="shared" si="0"/>
        <v>333.41999999999996</v>
      </c>
      <c r="G34" s="71">
        <f t="shared" si="1"/>
        <v>255.88325652841789</v>
      </c>
      <c r="H34" s="71">
        <f t="shared" si="2"/>
        <v>33.316000000000003</v>
      </c>
      <c r="I34" s="17"/>
    </row>
    <row r="35" spans="1:9" x14ac:dyDescent="0.2">
      <c r="A35" s="10" t="s">
        <v>100</v>
      </c>
      <c r="B35" s="10" t="s">
        <v>101</v>
      </c>
      <c r="C35" s="18">
        <v>33690.949999999997</v>
      </c>
      <c r="D35" s="11">
        <v>72300</v>
      </c>
      <c r="E35" s="11">
        <v>36056.81</v>
      </c>
      <c r="F35" s="11">
        <f t="shared" si="0"/>
        <v>36243.19</v>
      </c>
      <c r="G35" s="71">
        <f t="shared" si="1"/>
        <v>107.02224187801176</v>
      </c>
      <c r="H35" s="71">
        <f t="shared" si="2"/>
        <v>49.87110650069156</v>
      </c>
      <c r="I35" s="17"/>
    </row>
    <row r="36" spans="1:9" ht="12.75" customHeight="1" x14ac:dyDescent="0.2">
      <c r="A36" s="10" t="s">
        <v>102</v>
      </c>
      <c r="B36" s="10" t="s">
        <v>103</v>
      </c>
      <c r="C36" s="18">
        <v>1355.76</v>
      </c>
      <c r="D36" s="11">
        <v>4000</v>
      </c>
      <c r="E36" s="11">
        <v>1202.8599999999999</v>
      </c>
      <c r="F36" s="11">
        <f t="shared" si="0"/>
        <v>2797.1400000000003</v>
      </c>
      <c r="G36" s="71">
        <f t="shared" si="1"/>
        <v>88.722192718475242</v>
      </c>
      <c r="H36" s="71">
        <f t="shared" si="2"/>
        <v>30.071499999999997</v>
      </c>
      <c r="I36" s="17"/>
    </row>
    <row r="37" spans="1:9" ht="12.75" customHeight="1" x14ac:dyDescent="0.2">
      <c r="A37" s="10" t="s">
        <v>104</v>
      </c>
      <c r="B37" s="10" t="s">
        <v>105</v>
      </c>
      <c r="C37" s="18">
        <v>6079.14</v>
      </c>
      <c r="D37" s="11">
        <v>24500</v>
      </c>
      <c r="E37" s="11">
        <v>4932</v>
      </c>
      <c r="F37" s="11">
        <f t="shared" si="0"/>
        <v>19568</v>
      </c>
      <c r="G37" s="71">
        <f t="shared" si="1"/>
        <v>81.129896663014833</v>
      </c>
      <c r="H37" s="71">
        <f t="shared" si="2"/>
        <v>20.130612244897957</v>
      </c>
      <c r="I37" s="17"/>
    </row>
    <row r="38" spans="1:9" ht="12.75" customHeight="1" x14ac:dyDescent="0.2">
      <c r="A38" s="10" t="s">
        <v>106</v>
      </c>
      <c r="B38" s="10" t="s">
        <v>107</v>
      </c>
      <c r="C38" s="18">
        <v>63.72</v>
      </c>
      <c r="D38" s="11">
        <v>600</v>
      </c>
      <c r="E38" s="11">
        <v>63.72</v>
      </c>
      <c r="F38" s="11">
        <f t="shared" si="0"/>
        <v>536.28</v>
      </c>
      <c r="G38" s="71">
        <f t="shared" si="1"/>
        <v>100</v>
      </c>
      <c r="H38" s="71">
        <f t="shared" si="2"/>
        <v>10.620000000000001</v>
      </c>
      <c r="I38" s="17"/>
    </row>
    <row r="39" spans="1:9" x14ac:dyDescent="0.2">
      <c r="A39" s="10" t="s">
        <v>108</v>
      </c>
      <c r="B39" s="10" t="s">
        <v>109</v>
      </c>
      <c r="C39" s="18">
        <v>5465.41</v>
      </c>
      <c r="D39" s="11">
        <v>10300</v>
      </c>
      <c r="E39" s="11">
        <v>6433.23</v>
      </c>
      <c r="F39" s="11">
        <f t="shared" si="0"/>
        <v>3866.7700000000004</v>
      </c>
      <c r="G39" s="71">
        <f t="shared" si="1"/>
        <v>117.70809509259139</v>
      </c>
      <c r="H39" s="71">
        <f t="shared" si="2"/>
        <v>62.458543689320386</v>
      </c>
      <c r="I39" s="17"/>
    </row>
    <row r="40" spans="1:9" ht="12.75" customHeight="1" x14ac:dyDescent="0.2">
      <c r="A40" s="10" t="s">
        <v>110</v>
      </c>
      <c r="B40" s="10" t="s">
        <v>111</v>
      </c>
      <c r="C40" s="18">
        <v>263.5</v>
      </c>
      <c r="D40" s="11">
        <v>1300</v>
      </c>
      <c r="E40" s="11">
        <v>1259.6500000000001</v>
      </c>
      <c r="F40" s="11">
        <f t="shared" si="0"/>
        <v>40.349999999999909</v>
      </c>
      <c r="G40" s="71">
        <f t="shared" si="1"/>
        <v>478.04554079696402</v>
      </c>
      <c r="H40" s="71">
        <f t="shared" si="2"/>
        <v>96.896153846153851</v>
      </c>
      <c r="I40" s="26"/>
    </row>
    <row r="41" spans="1:9" ht="12.75" customHeight="1" x14ac:dyDescent="0.2">
      <c r="A41" s="10" t="s">
        <v>112</v>
      </c>
      <c r="B41" s="10" t="s">
        <v>113</v>
      </c>
      <c r="C41" s="18">
        <v>246.28</v>
      </c>
      <c r="D41" s="11">
        <v>2500</v>
      </c>
      <c r="E41" s="11">
        <v>418.5</v>
      </c>
      <c r="F41" s="11">
        <f t="shared" si="0"/>
        <v>2081.5</v>
      </c>
      <c r="G41" s="71">
        <f t="shared" si="1"/>
        <v>169.9285366249797</v>
      </c>
      <c r="H41" s="71">
        <f t="shared" si="2"/>
        <v>16.739999999999998</v>
      </c>
      <c r="I41" s="17"/>
    </row>
    <row r="42" spans="1:9" ht="12.75" customHeight="1" x14ac:dyDescent="0.2">
      <c r="A42" s="10" t="s">
        <v>114</v>
      </c>
      <c r="B42" s="10" t="s">
        <v>115</v>
      </c>
      <c r="C42" s="18">
        <v>16113.15</v>
      </c>
      <c r="D42" s="11">
        <v>20300</v>
      </c>
      <c r="E42" s="11">
        <v>14759.78</v>
      </c>
      <c r="F42" s="11">
        <f t="shared" si="0"/>
        <v>5540.2199999999993</v>
      </c>
      <c r="G42" s="71">
        <f t="shared" si="1"/>
        <v>91.600835342561822</v>
      </c>
      <c r="H42" s="71">
        <f t="shared" si="2"/>
        <v>72.708275862068973</v>
      </c>
      <c r="I42" s="17"/>
    </row>
    <row r="43" spans="1:9" x14ac:dyDescent="0.2">
      <c r="A43" s="10" t="s">
        <v>116</v>
      </c>
      <c r="B43" s="10" t="s">
        <v>117</v>
      </c>
      <c r="C43" s="18">
        <v>2518.4499999999998</v>
      </c>
      <c r="D43" s="11">
        <v>5700</v>
      </c>
      <c r="E43" s="11">
        <v>4506.8100000000004</v>
      </c>
      <c r="F43" s="11">
        <f t="shared" si="0"/>
        <v>1193.1899999999996</v>
      </c>
      <c r="G43" s="71">
        <f t="shared" si="1"/>
        <v>178.95173618694039</v>
      </c>
      <c r="H43" s="71">
        <f t="shared" si="2"/>
        <v>79.066842105263163</v>
      </c>
      <c r="I43" s="17"/>
    </row>
    <row r="44" spans="1:9" x14ac:dyDescent="0.2">
      <c r="A44" s="10" t="s">
        <v>118</v>
      </c>
      <c r="B44" s="10" t="s">
        <v>119</v>
      </c>
      <c r="C44" s="18">
        <v>1585.54</v>
      </c>
      <c r="D44" s="11">
        <v>3100</v>
      </c>
      <c r="E44" s="11">
        <v>2480.2600000000002</v>
      </c>
      <c r="F44" s="11">
        <f t="shared" si="0"/>
        <v>619.73999999999978</v>
      </c>
      <c r="G44" s="71">
        <f t="shared" si="1"/>
        <v>156.42998599846112</v>
      </c>
      <c r="H44" s="71">
        <f t="shared" si="2"/>
        <v>80.0083870967742</v>
      </c>
      <c r="I44" s="17"/>
    </row>
    <row r="45" spans="1:9" ht="12.75" customHeight="1" x14ac:dyDescent="0.2">
      <c r="A45" s="10" t="s">
        <v>120</v>
      </c>
      <c r="B45" s="10" t="s">
        <v>121</v>
      </c>
      <c r="C45" s="18">
        <v>5852.76</v>
      </c>
      <c r="D45" s="11">
        <v>16050</v>
      </c>
      <c r="E45" s="11">
        <v>11432.93</v>
      </c>
      <c r="F45" s="11">
        <f t="shared" si="0"/>
        <v>4617.07</v>
      </c>
      <c r="G45" s="71">
        <f t="shared" si="1"/>
        <v>195.34253924644099</v>
      </c>
      <c r="H45" s="71">
        <f t="shared" si="2"/>
        <v>71.233208722741438</v>
      </c>
      <c r="I45" s="17"/>
    </row>
    <row r="46" spans="1:9" ht="12.75" customHeight="1" x14ac:dyDescent="0.2">
      <c r="A46" s="10" t="s">
        <v>122</v>
      </c>
      <c r="B46" s="10" t="s">
        <v>123</v>
      </c>
      <c r="C46" s="18">
        <v>873.35</v>
      </c>
      <c r="D46" s="11">
        <v>3200</v>
      </c>
      <c r="E46" s="11">
        <v>1132.28</v>
      </c>
      <c r="F46" s="11">
        <f t="shared" si="0"/>
        <v>2067.7200000000003</v>
      </c>
      <c r="G46" s="71">
        <f t="shared" si="1"/>
        <v>129.64790748268163</v>
      </c>
      <c r="H46" s="71">
        <f t="shared" si="2"/>
        <v>35.383749999999999</v>
      </c>
      <c r="I46" s="17"/>
    </row>
    <row r="47" spans="1:9" x14ac:dyDescent="0.2">
      <c r="A47" s="10" t="s">
        <v>124</v>
      </c>
      <c r="B47" s="10" t="s">
        <v>125</v>
      </c>
      <c r="C47" s="18">
        <v>0</v>
      </c>
      <c r="D47" s="11">
        <v>1100</v>
      </c>
      <c r="E47" s="11">
        <v>0</v>
      </c>
      <c r="F47" s="11">
        <f t="shared" si="0"/>
        <v>1100</v>
      </c>
      <c r="G47" s="71" t="e">
        <f t="shared" si="1"/>
        <v>#DIV/0!</v>
      </c>
      <c r="H47" s="71">
        <f t="shared" si="2"/>
        <v>0</v>
      </c>
      <c r="I47" s="17"/>
    </row>
    <row r="48" spans="1:9" x14ac:dyDescent="0.2">
      <c r="A48" s="10" t="s">
        <v>126</v>
      </c>
      <c r="B48" s="10" t="s">
        <v>127</v>
      </c>
      <c r="C48" s="18">
        <v>0</v>
      </c>
      <c r="D48" s="11">
        <v>200</v>
      </c>
      <c r="E48" s="11">
        <v>65.650000000000006</v>
      </c>
      <c r="F48" s="11">
        <f t="shared" si="0"/>
        <v>134.35</v>
      </c>
      <c r="G48" s="71" t="e">
        <f t="shared" si="1"/>
        <v>#DIV/0!</v>
      </c>
      <c r="H48" s="71">
        <f t="shared" si="2"/>
        <v>32.825000000000003</v>
      </c>
      <c r="I48" s="17"/>
    </row>
    <row r="49" spans="1:9" x14ac:dyDescent="0.2">
      <c r="A49" s="10" t="s">
        <v>128</v>
      </c>
      <c r="B49" s="10" t="s">
        <v>129</v>
      </c>
      <c r="C49" s="18">
        <v>85</v>
      </c>
      <c r="D49" s="11">
        <v>150</v>
      </c>
      <c r="E49" s="11">
        <v>235</v>
      </c>
      <c r="F49" s="11">
        <f t="shared" si="0"/>
        <v>-85</v>
      </c>
      <c r="G49" s="71">
        <f t="shared" si="1"/>
        <v>276.47058823529409</v>
      </c>
      <c r="H49" s="71">
        <f t="shared" si="2"/>
        <v>156.66666666666666</v>
      </c>
      <c r="I49" s="17"/>
    </row>
    <row r="50" spans="1:9" x14ac:dyDescent="0.2">
      <c r="A50" s="10" t="s">
        <v>130</v>
      </c>
      <c r="B50" s="10" t="s">
        <v>131</v>
      </c>
      <c r="C50" s="18">
        <v>0</v>
      </c>
      <c r="D50" s="11">
        <v>5900</v>
      </c>
      <c r="E50" s="11">
        <v>140</v>
      </c>
      <c r="F50" s="11">
        <f t="shared" si="0"/>
        <v>5760</v>
      </c>
      <c r="G50" s="71" t="e">
        <f t="shared" si="1"/>
        <v>#DIV/0!</v>
      </c>
      <c r="H50" s="71">
        <f t="shared" si="2"/>
        <v>2.3728813559322033</v>
      </c>
      <c r="I50" s="17"/>
    </row>
    <row r="51" spans="1:9" ht="12.75" customHeight="1" x14ac:dyDescent="0.2">
      <c r="A51" s="10" t="s">
        <v>132</v>
      </c>
      <c r="B51" s="10" t="s">
        <v>133</v>
      </c>
      <c r="C51" s="18">
        <v>0</v>
      </c>
      <c r="D51" s="11">
        <v>0</v>
      </c>
      <c r="E51" s="11">
        <v>0</v>
      </c>
      <c r="F51" s="11">
        <f t="shared" si="0"/>
        <v>0</v>
      </c>
      <c r="G51" s="71" t="e">
        <f t="shared" si="1"/>
        <v>#DIV/0!</v>
      </c>
      <c r="H51" s="71" t="e">
        <f t="shared" si="2"/>
        <v>#DIV/0!</v>
      </c>
      <c r="I51" s="17"/>
    </row>
    <row r="52" spans="1:9" ht="12.75" customHeight="1" x14ac:dyDescent="0.2">
      <c r="A52" s="10" t="s">
        <v>134</v>
      </c>
      <c r="B52" s="10" t="s">
        <v>121</v>
      </c>
      <c r="C52" s="18">
        <v>4894.41</v>
      </c>
      <c r="D52" s="11">
        <v>5500</v>
      </c>
      <c r="E52" s="11">
        <v>9860</v>
      </c>
      <c r="F52" s="11">
        <f t="shared" si="0"/>
        <v>-4360</v>
      </c>
      <c r="G52" s="71">
        <f t="shared" si="1"/>
        <v>201.45431216428537</v>
      </c>
      <c r="H52" s="71">
        <f t="shared" si="2"/>
        <v>179.27272727272728</v>
      </c>
      <c r="I52" s="17"/>
    </row>
    <row r="53" spans="1:9" x14ac:dyDescent="0.2">
      <c r="A53" s="10" t="s">
        <v>135</v>
      </c>
      <c r="B53" s="10" t="s">
        <v>136</v>
      </c>
      <c r="C53" s="18">
        <v>521.51</v>
      </c>
      <c r="D53" s="11">
        <v>1280</v>
      </c>
      <c r="E53" s="11">
        <v>507.79</v>
      </c>
      <c r="F53" s="11">
        <f t="shared" si="0"/>
        <v>772.21</v>
      </c>
      <c r="G53" s="71">
        <f t="shared" si="1"/>
        <v>97.369177963989202</v>
      </c>
      <c r="H53" s="71">
        <f t="shared" si="2"/>
        <v>39.671093750000004</v>
      </c>
      <c r="I53" s="17"/>
    </row>
    <row r="54" spans="1:9" ht="12.75" customHeight="1" x14ac:dyDescent="0.2">
      <c r="A54" s="10" t="s">
        <v>137</v>
      </c>
      <c r="B54" s="10" t="s">
        <v>138</v>
      </c>
      <c r="C54" s="18">
        <v>521.51</v>
      </c>
      <c r="D54" s="11">
        <v>1280</v>
      </c>
      <c r="E54" s="11">
        <v>507.79</v>
      </c>
      <c r="F54" s="11">
        <f t="shared" si="0"/>
        <v>772.21</v>
      </c>
      <c r="G54" s="71">
        <f t="shared" si="1"/>
        <v>97.369177963989202</v>
      </c>
      <c r="H54" s="71">
        <f t="shared" si="2"/>
        <v>39.671093750000004</v>
      </c>
      <c r="I54" s="17"/>
    </row>
    <row r="55" spans="1:9" ht="12.75" customHeight="1" x14ac:dyDescent="0.2">
      <c r="A55" s="10" t="s">
        <v>139</v>
      </c>
      <c r="B55" s="10" t="s">
        <v>140</v>
      </c>
      <c r="C55" s="18">
        <v>521.51</v>
      </c>
      <c r="D55" s="11">
        <v>1100</v>
      </c>
      <c r="E55" s="11">
        <v>507.79</v>
      </c>
      <c r="F55" s="11">
        <f t="shared" si="0"/>
        <v>592.21</v>
      </c>
      <c r="G55" s="71">
        <f t="shared" si="1"/>
        <v>97.369177963989202</v>
      </c>
      <c r="H55" s="71">
        <f t="shared" si="2"/>
        <v>46.162727272727274</v>
      </c>
      <c r="I55" s="17"/>
    </row>
    <row r="56" spans="1:9" ht="12.75" customHeight="1" x14ac:dyDescent="0.2">
      <c r="A56" s="10" t="s">
        <v>141</v>
      </c>
      <c r="B56" s="10" t="s">
        <v>142</v>
      </c>
      <c r="C56" s="18">
        <v>0</v>
      </c>
      <c r="D56" s="11">
        <v>0</v>
      </c>
      <c r="E56" s="11">
        <v>0</v>
      </c>
      <c r="F56" s="11">
        <f t="shared" si="0"/>
        <v>0</v>
      </c>
      <c r="G56" s="71" t="e">
        <f t="shared" si="1"/>
        <v>#DIV/0!</v>
      </c>
      <c r="H56" s="71" t="e">
        <f t="shared" si="2"/>
        <v>#DIV/0!</v>
      </c>
      <c r="I56" s="17"/>
    </row>
    <row r="57" spans="1:9" x14ac:dyDescent="0.2">
      <c r="A57" s="10" t="s">
        <v>143</v>
      </c>
      <c r="B57" s="10" t="s">
        <v>144</v>
      </c>
      <c r="C57" s="18">
        <v>0</v>
      </c>
      <c r="D57" s="11">
        <v>140</v>
      </c>
      <c r="E57" s="11">
        <v>0</v>
      </c>
      <c r="F57" s="11">
        <f t="shared" si="0"/>
        <v>140</v>
      </c>
      <c r="G57" s="71" t="e">
        <f t="shared" si="1"/>
        <v>#DIV/0!</v>
      </c>
      <c r="H57" s="71">
        <f t="shared" si="2"/>
        <v>0</v>
      </c>
      <c r="I57" s="17"/>
    </row>
    <row r="58" spans="1:9" ht="12.75" customHeight="1" x14ac:dyDescent="0.2">
      <c r="A58" s="10" t="s">
        <v>145</v>
      </c>
      <c r="B58" s="10" t="s">
        <v>146</v>
      </c>
      <c r="C58" s="18">
        <v>0</v>
      </c>
      <c r="D58" s="11">
        <v>40</v>
      </c>
      <c r="E58" s="11">
        <v>0</v>
      </c>
      <c r="F58" s="11">
        <f t="shared" si="0"/>
        <v>40</v>
      </c>
      <c r="G58" s="71" t="e">
        <f t="shared" si="1"/>
        <v>#DIV/0!</v>
      </c>
      <c r="H58" s="71">
        <f t="shared" si="2"/>
        <v>0</v>
      </c>
      <c r="I58" s="17"/>
    </row>
    <row r="59" spans="1:9" x14ac:dyDescent="0.2">
      <c r="A59" s="10" t="s">
        <v>147</v>
      </c>
      <c r="B59" s="10" t="s">
        <v>148</v>
      </c>
      <c r="C59" s="18">
        <v>0</v>
      </c>
      <c r="D59" s="11">
        <v>0</v>
      </c>
      <c r="E59" s="11">
        <v>0</v>
      </c>
      <c r="F59" s="11">
        <f t="shared" si="0"/>
        <v>0</v>
      </c>
      <c r="G59" s="71" t="e">
        <f t="shared" si="1"/>
        <v>#DIV/0!</v>
      </c>
      <c r="H59" s="71" t="e">
        <f t="shared" si="2"/>
        <v>#DIV/0!</v>
      </c>
      <c r="I59" s="17"/>
    </row>
    <row r="60" spans="1:9" x14ac:dyDescent="0.2">
      <c r="A60" s="10" t="s">
        <v>149</v>
      </c>
      <c r="B60" s="10" t="s">
        <v>56</v>
      </c>
      <c r="C60" s="18">
        <v>0</v>
      </c>
      <c r="D60" s="11">
        <v>0</v>
      </c>
      <c r="E60" s="11">
        <v>0</v>
      </c>
      <c r="F60" s="11">
        <f t="shared" si="0"/>
        <v>0</v>
      </c>
      <c r="G60" s="71" t="e">
        <f t="shared" si="1"/>
        <v>#DIV/0!</v>
      </c>
      <c r="H60" s="71" t="e">
        <f t="shared" si="2"/>
        <v>#DIV/0!</v>
      </c>
      <c r="I60" s="17"/>
    </row>
    <row r="61" spans="1:9" ht="12.75" customHeight="1" x14ac:dyDescent="0.2">
      <c r="A61" s="10" t="s">
        <v>150</v>
      </c>
      <c r="B61" s="10" t="s">
        <v>151</v>
      </c>
      <c r="C61" s="18">
        <v>0</v>
      </c>
      <c r="D61" s="11">
        <v>0</v>
      </c>
      <c r="E61" s="11">
        <v>0</v>
      </c>
      <c r="F61" s="11">
        <f t="shared" si="0"/>
        <v>0</v>
      </c>
      <c r="G61" s="71" t="e">
        <f t="shared" si="1"/>
        <v>#DIV/0!</v>
      </c>
      <c r="H61" s="71" t="e">
        <f t="shared" si="2"/>
        <v>#DIV/0!</v>
      </c>
      <c r="I61" s="17"/>
    </row>
    <row r="62" spans="1:9" ht="12.75" customHeight="1" x14ac:dyDescent="0.2">
      <c r="A62" s="10" t="s">
        <v>152</v>
      </c>
      <c r="B62" s="10" t="s">
        <v>153</v>
      </c>
      <c r="C62" s="18">
        <v>0</v>
      </c>
      <c r="D62" s="11">
        <v>0</v>
      </c>
      <c r="E62" s="11">
        <v>0</v>
      </c>
      <c r="F62" s="11">
        <f t="shared" si="0"/>
        <v>0</v>
      </c>
      <c r="G62" s="71" t="e">
        <f t="shared" si="1"/>
        <v>#DIV/0!</v>
      </c>
      <c r="H62" s="71" t="e">
        <f t="shared" si="2"/>
        <v>#DIV/0!</v>
      </c>
      <c r="I62" s="17"/>
    </row>
    <row r="63" spans="1:9" ht="12.75" customHeight="1" x14ac:dyDescent="0.2">
      <c r="A63" s="10" t="s">
        <v>15</v>
      </c>
      <c r="B63" s="10" t="s">
        <v>16</v>
      </c>
      <c r="C63" s="18">
        <v>46.45</v>
      </c>
      <c r="D63" s="11">
        <v>9300</v>
      </c>
      <c r="E63" s="11">
        <v>30059.72</v>
      </c>
      <c r="F63" s="11">
        <f t="shared" si="0"/>
        <v>-20759.72</v>
      </c>
      <c r="G63" s="71">
        <f t="shared" si="1"/>
        <v>64714.14424111948</v>
      </c>
      <c r="H63" s="71">
        <f t="shared" si="2"/>
        <v>323.22279569892476</v>
      </c>
      <c r="I63" s="17"/>
    </row>
    <row r="64" spans="1:9" ht="12.75" customHeight="1" x14ac:dyDescent="0.2">
      <c r="A64" s="10" t="s">
        <v>154</v>
      </c>
      <c r="B64" s="10" t="s">
        <v>155</v>
      </c>
      <c r="C64" s="18">
        <v>0</v>
      </c>
      <c r="D64" s="11">
        <v>0</v>
      </c>
      <c r="E64" s="11">
        <v>0</v>
      </c>
      <c r="F64" s="11">
        <f t="shared" si="0"/>
        <v>0</v>
      </c>
      <c r="G64" s="71" t="e">
        <f t="shared" si="1"/>
        <v>#DIV/0!</v>
      </c>
      <c r="H64" s="71" t="e">
        <f t="shared" si="2"/>
        <v>#DIV/0!</v>
      </c>
      <c r="I64" s="17"/>
    </row>
    <row r="65" spans="1:9" ht="12.75" customHeight="1" x14ac:dyDescent="0.2">
      <c r="A65" s="10" t="s">
        <v>156</v>
      </c>
      <c r="B65" s="10" t="s">
        <v>157</v>
      </c>
      <c r="C65" s="18">
        <v>0</v>
      </c>
      <c r="D65" s="11">
        <v>0</v>
      </c>
      <c r="E65" s="11">
        <v>0</v>
      </c>
      <c r="F65" s="11">
        <f t="shared" si="0"/>
        <v>0</v>
      </c>
      <c r="G65" s="71" t="e">
        <f t="shared" si="1"/>
        <v>#DIV/0!</v>
      </c>
      <c r="H65" s="71" t="e">
        <f t="shared" si="2"/>
        <v>#DIV/0!</v>
      </c>
      <c r="I65" s="17"/>
    </row>
    <row r="66" spans="1:9" x14ac:dyDescent="0.2">
      <c r="A66" s="10" t="s">
        <v>158</v>
      </c>
      <c r="B66" s="10" t="s">
        <v>159</v>
      </c>
      <c r="C66" s="18">
        <v>0</v>
      </c>
      <c r="D66" s="11">
        <v>0</v>
      </c>
      <c r="E66" s="11">
        <v>0</v>
      </c>
      <c r="F66" s="11">
        <f t="shared" si="0"/>
        <v>0</v>
      </c>
      <c r="G66" s="71" t="e">
        <f t="shared" si="1"/>
        <v>#DIV/0!</v>
      </c>
      <c r="H66" s="71" t="e">
        <f t="shared" si="2"/>
        <v>#DIV/0!</v>
      </c>
      <c r="I66" s="17"/>
    </row>
    <row r="67" spans="1:9" ht="12.75" customHeight="1" x14ac:dyDescent="0.2">
      <c r="A67" s="10" t="s">
        <v>160</v>
      </c>
      <c r="B67" s="10" t="s">
        <v>161</v>
      </c>
      <c r="C67" s="18">
        <v>46.45</v>
      </c>
      <c r="D67" s="11">
        <v>9300</v>
      </c>
      <c r="E67" s="11">
        <v>30059.72</v>
      </c>
      <c r="F67" s="11">
        <f t="shared" si="0"/>
        <v>-20759.72</v>
      </c>
      <c r="G67" s="71">
        <f t="shared" si="1"/>
        <v>64714.14424111948</v>
      </c>
      <c r="H67" s="71">
        <f t="shared" si="2"/>
        <v>323.22279569892476</v>
      </c>
      <c r="I67" s="17"/>
    </row>
    <row r="68" spans="1:9" x14ac:dyDescent="0.2">
      <c r="A68" s="10" t="s">
        <v>162</v>
      </c>
      <c r="B68" s="10" t="s">
        <v>163</v>
      </c>
      <c r="C68" s="18">
        <v>0</v>
      </c>
      <c r="D68" s="11">
        <v>0</v>
      </c>
      <c r="E68" s="11">
        <v>0</v>
      </c>
      <c r="F68" s="11">
        <f t="shared" si="0"/>
        <v>0</v>
      </c>
      <c r="G68" s="71" t="e">
        <f t="shared" si="1"/>
        <v>#DIV/0!</v>
      </c>
      <c r="H68" s="71" t="e">
        <f t="shared" si="2"/>
        <v>#DIV/0!</v>
      </c>
      <c r="I68" s="17"/>
    </row>
    <row r="69" spans="1:9" x14ac:dyDescent="0.2">
      <c r="A69" s="10" t="s">
        <v>164</v>
      </c>
      <c r="B69" s="10" t="s">
        <v>165</v>
      </c>
      <c r="C69" s="18">
        <v>0</v>
      </c>
      <c r="D69" s="11">
        <v>0</v>
      </c>
      <c r="E69" s="11">
        <v>0</v>
      </c>
      <c r="F69" s="11">
        <f t="shared" si="0"/>
        <v>0</v>
      </c>
      <c r="G69" s="71" t="e">
        <f t="shared" si="1"/>
        <v>#DIV/0!</v>
      </c>
      <c r="H69" s="71" t="e">
        <f t="shared" si="2"/>
        <v>#DIV/0!</v>
      </c>
      <c r="I69" s="17"/>
    </row>
    <row r="70" spans="1:9" ht="12.75" customHeight="1" x14ac:dyDescent="0.2">
      <c r="A70" s="10" t="s">
        <v>166</v>
      </c>
      <c r="B70" s="10" t="s">
        <v>167</v>
      </c>
      <c r="C70" s="18">
        <v>46.45</v>
      </c>
      <c r="D70" s="11">
        <v>8600</v>
      </c>
      <c r="E70" s="11">
        <v>30026.54</v>
      </c>
      <c r="F70" s="11">
        <f t="shared" si="0"/>
        <v>-21426.54</v>
      </c>
      <c r="G70" s="71">
        <f t="shared" si="1"/>
        <v>64642.712594187302</v>
      </c>
      <c r="H70" s="71">
        <f t="shared" si="2"/>
        <v>349.14581395348836</v>
      </c>
      <c r="I70" s="17"/>
    </row>
    <row r="71" spans="1:9" ht="12.75" customHeight="1" x14ac:dyDescent="0.2">
      <c r="A71" s="10" t="s">
        <v>168</v>
      </c>
      <c r="B71" s="10" t="s">
        <v>169</v>
      </c>
      <c r="C71" s="18">
        <v>0</v>
      </c>
      <c r="D71" s="11">
        <v>5600</v>
      </c>
      <c r="E71" s="11">
        <v>497.84</v>
      </c>
      <c r="F71" s="11">
        <f t="shared" si="0"/>
        <v>5102.16</v>
      </c>
      <c r="G71" s="71" t="e">
        <f t="shared" si="1"/>
        <v>#DIV/0!</v>
      </c>
      <c r="H71" s="71">
        <f t="shared" si="2"/>
        <v>8.8899999999999988</v>
      </c>
      <c r="I71" s="17"/>
    </row>
    <row r="72" spans="1:9" ht="12.75" customHeight="1" x14ac:dyDescent="0.2">
      <c r="A72" s="10" t="s">
        <v>170</v>
      </c>
      <c r="B72" s="10" t="s">
        <v>171</v>
      </c>
      <c r="C72" s="18">
        <v>0</v>
      </c>
      <c r="D72" s="11">
        <v>400</v>
      </c>
      <c r="E72" s="11">
        <v>0</v>
      </c>
      <c r="F72" s="11">
        <f t="shared" si="0"/>
        <v>400</v>
      </c>
      <c r="G72" s="71" t="e">
        <f t="shared" si="1"/>
        <v>#DIV/0!</v>
      </c>
      <c r="H72" s="71">
        <f t="shared" si="2"/>
        <v>0</v>
      </c>
      <c r="I72" s="17"/>
    </row>
    <row r="73" spans="1:9" ht="12.75" customHeight="1" x14ac:dyDescent="0.2">
      <c r="A73" s="10" t="s">
        <v>172</v>
      </c>
      <c r="B73" s="10" t="s">
        <v>173</v>
      </c>
      <c r="C73" s="18">
        <v>46.45</v>
      </c>
      <c r="D73" s="11">
        <v>2600</v>
      </c>
      <c r="E73" s="11">
        <v>29528.7</v>
      </c>
      <c r="F73" s="11">
        <f t="shared" si="0"/>
        <v>-26928.7</v>
      </c>
      <c r="G73" s="71">
        <f t="shared" si="1"/>
        <v>63570.936490850378</v>
      </c>
      <c r="H73" s="71">
        <f t="shared" si="2"/>
        <v>1135.7192307692308</v>
      </c>
      <c r="I73" s="17"/>
    </row>
    <row r="74" spans="1:9" ht="12.75" customHeight="1" x14ac:dyDescent="0.2">
      <c r="A74" s="10" t="s">
        <v>174</v>
      </c>
      <c r="B74" s="10" t="s">
        <v>175</v>
      </c>
      <c r="C74" s="18">
        <v>0</v>
      </c>
      <c r="D74" s="11">
        <v>700</v>
      </c>
      <c r="E74" s="11">
        <v>33.18</v>
      </c>
      <c r="F74" s="11">
        <f t="shared" si="0"/>
        <v>666.82</v>
      </c>
      <c r="G74" s="71" t="e">
        <f t="shared" si="1"/>
        <v>#DIV/0!</v>
      </c>
      <c r="H74" s="71">
        <f t="shared" si="2"/>
        <v>4.74</v>
      </c>
      <c r="I74" s="17"/>
    </row>
    <row r="75" spans="1:9" ht="12.75" customHeight="1" x14ac:dyDescent="0.2">
      <c r="A75" s="10" t="s">
        <v>176</v>
      </c>
      <c r="B75" s="10" t="s">
        <v>177</v>
      </c>
      <c r="C75" s="18">
        <v>0</v>
      </c>
      <c r="D75" s="11">
        <v>700</v>
      </c>
      <c r="E75" s="11">
        <v>33.18</v>
      </c>
      <c r="F75" s="11">
        <f t="shared" si="0"/>
        <v>666.82</v>
      </c>
      <c r="G75" s="71" t="e">
        <f t="shared" si="1"/>
        <v>#DIV/0!</v>
      </c>
      <c r="H75" s="71">
        <f t="shared" si="2"/>
        <v>4.74</v>
      </c>
      <c r="I75" s="17"/>
    </row>
    <row r="76" spans="1:9" x14ac:dyDescent="0.2">
      <c r="A76" s="10" t="s">
        <v>178</v>
      </c>
      <c r="B76" s="10" t="s">
        <v>179</v>
      </c>
      <c r="C76" s="18">
        <v>0</v>
      </c>
      <c r="D76" s="11">
        <v>0</v>
      </c>
      <c r="E76" s="11">
        <v>0</v>
      </c>
      <c r="F76" s="11">
        <f t="shared" si="0"/>
        <v>0</v>
      </c>
      <c r="G76" s="71" t="e">
        <f t="shared" si="1"/>
        <v>#DIV/0!</v>
      </c>
      <c r="H76" s="71" t="e">
        <f t="shared" si="2"/>
        <v>#DIV/0!</v>
      </c>
      <c r="I76" s="17"/>
    </row>
    <row r="77" spans="1:9" ht="12.75" customHeight="1" x14ac:dyDescent="0.2">
      <c r="A77" s="10" t="s">
        <v>180</v>
      </c>
      <c r="B77" s="10" t="s">
        <v>181</v>
      </c>
      <c r="C77" s="18">
        <v>0</v>
      </c>
      <c r="D77" s="11">
        <v>0</v>
      </c>
      <c r="E77" s="11">
        <v>0</v>
      </c>
      <c r="F77" s="11">
        <f t="shared" ref="F77:F78" si="3">D77-E77</f>
        <v>0</v>
      </c>
      <c r="G77" s="71" t="e">
        <f t="shared" ref="G77:G78" si="4">E77/C77*100</f>
        <v>#DIV/0!</v>
      </c>
      <c r="H77" s="71" t="e">
        <f t="shared" ref="H77:H78" si="5">E77/D77*100</f>
        <v>#DIV/0!</v>
      </c>
    </row>
    <row r="78" spans="1:9" ht="12.75" customHeight="1" x14ac:dyDescent="0.2">
      <c r="A78" s="10" t="s">
        <v>182</v>
      </c>
      <c r="B78" s="10" t="s">
        <v>181</v>
      </c>
      <c r="C78" s="18">
        <v>0</v>
      </c>
      <c r="D78" s="11">
        <v>0</v>
      </c>
      <c r="E78" s="11">
        <v>0</v>
      </c>
      <c r="F78" s="11">
        <f t="shared" si="3"/>
        <v>0</v>
      </c>
      <c r="G78" s="71" t="e">
        <f t="shared" si="4"/>
        <v>#DIV/0!</v>
      </c>
      <c r="H78" s="71" t="e">
        <f t="shared" si="5"/>
        <v>#DIV/0!</v>
      </c>
    </row>
  </sheetData>
  <mergeCells count="7">
    <mergeCell ref="A9:B9"/>
    <mergeCell ref="A8:H8"/>
    <mergeCell ref="A1:B2"/>
    <mergeCell ref="E2:E3"/>
    <mergeCell ref="F2:F3"/>
    <mergeCell ref="A3:B4"/>
    <mergeCell ref="A5:B5"/>
  </mergeCells>
  <pageMargins left="0" right="0" top="1.0416666666666666E-2" bottom="1.0416666666666666E-2" header="0" footer="0"/>
  <pageSetup paperSize="9" orientation="landscape" r:id="rId1"/>
  <headerFooter alignWithMargins="0"/>
  <ignoredErrors>
    <ignoredError sqref="A12:A78" numberStoredAsText="1"/>
    <ignoredError sqref="H11 E11 F11:F78" unlockedFormula="1"/>
    <ignoredError sqref="G11 D11" evalError="1" unlockedFormula="1"/>
    <ignoredError sqref="G12:G78 H51:H78 H16:H1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5"/>
  <sheetViews>
    <sheetView showGridLines="0" view="pageLayout" zoomScaleNormal="100" workbookViewId="0">
      <selection activeCell="A9" sqref="A9:H9"/>
    </sheetView>
  </sheetViews>
  <sheetFormatPr defaultRowHeight="12.75" x14ac:dyDescent="0.2"/>
  <cols>
    <col min="1" max="1" width="9.85546875" customWidth="1"/>
    <col min="2" max="2" width="67.42578125" customWidth="1"/>
    <col min="3" max="3" width="11.140625" customWidth="1"/>
    <col min="4" max="4" width="11" customWidth="1"/>
    <col min="5" max="5" width="14.42578125" customWidth="1"/>
    <col min="6" max="6" width="12.140625" bestFit="1" customWidth="1"/>
    <col min="7" max="8" width="9.140625" style="41"/>
  </cols>
  <sheetData>
    <row r="2" spans="1:8" x14ac:dyDescent="0.2">
      <c r="A2" s="139" t="s">
        <v>0</v>
      </c>
      <c r="B2" s="140"/>
    </row>
    <row r="3" spans="1:8" x14ac:dyDescent="0.2">
      <c r="A3" s="140"/>
      <c r="B3" s="140"/>
      <c r="E3" s="140"/>
      <c r="F3" s="140"/>
    </row>
    <row r="4" spans="1:8" x14ac:dyDescent="0.2">
      <c r="A4" s="139" t="s">
        <v>1</v>
      </c>
      <c r="B4" s="140"/>
      <c r="E4" s="140"/>
      <c r="F4" s="140"/>
    </row>
    <row r="5" spans="1:8" x14ac:dyDescent="0.2">
      <c r="A5" s="140"/>
      <c r="B5" s="140"/>
    </row>
    <row r="6" spans="1:8" ht="14.1" customHeight="1" x14ac:dyDescent="0.2">
      <c r="A6" s="139" t="s">
        <v>2</v>
      </c>
      <c r="B6" s="140"/>
    </row>
    <row r="7" spans="1:8" ht="11.1" customHeight="1" x14ac:dyDescent="0.2"/>
    <row r="8" spans="1:8" ht="18" customHeight="1" x14ac:dyDescent="0.2"/>
    <row r="9" spans="1:8" ht="30" customHeight="1" x14ac:dyDescent="0.2">
      <c r="A9" s="138" t="s">
        <v>215</v>
      </c>
      <c r="B9" s="138"/>
      <c r="C9" s="138"/>
      <c r="D9" s="138"/>
      <c r="E9" s="138"/>
      <c r="F9" s="138"/>
      <c r="G9" s="138"/>
      <c r="H9" s="138"/>
    </row>
    <row r="10" spans="1:8" ht="48" x14ac:dyDescent="0.2">
      <c r="A10" s="127" t="s">
        <v>3</v>
      </c>
      <c r="B10" s="128"/>
      <c r="C10" s="38" t="s">
        <v>201</v>
      </c>
      <c r="D10" s="38" t="s">
        <v>233</v>
      </c>
      <c r="E10" s="38" t="s">
        <v>4</v>
      </c>
      <c r="F10" s="38" t="s">
        <v>5</v>
      </c>
      <c r="G10" s="6" t="s">
        <v>236</v>
      </c>
      <c r="H10" s="6" t="s">
        <v>237</v>
      </c>
    </row>
    <row r="11" spans="1:8" ht="14.25" customHeight="1" x14ac:dyDescent="0.2">
      <c r="A11" s="5" t="s">
        <v>6</v>
      </c>
      <c r="B11" s="5" t="s">
        <v>7</v>
      </c>
      <c r="C11" s="5" t="s">
        <v>17</v>
      </c>
      <c r="D11" s="5" t="s">
        <v>8</v>
      </c>
      <c r="E11" s="5" t="s">
        <v>18</v>
      </c>
      <c r="F11" s="5" t="s">
        <v>19</v>
      </c>
      <c r="G11" s="19" t="s">
        <v>20</v>
      </c>
      <c r="H11" s="19" t="s">
        <v>21</v>
      </c>
    </row>
    <row r="12" spans="1:8" ht="13.5" customHeight="1" x14ac:dyDescent="0.2">
      <c r="A12" s="8"/>
      <c r="B12" s="8" t="s">
        <v>9</v>
      </c>
      <c r="C12" s="3">
        <f>C13+C16+C18+C20+C24</f>
        <v>304623.35000000003</v>
      </c>
      <c r="D12" s="3">
        <f>D13+D16+D18+D20+D24</f>
        <v>790730</v>
      </c>
      <c r="E12" s="3">
        <f>E13+E16+E18+E20+E24</f>
        <v>361317.76</v>
      </c>
      <c r="F12" s="3">
        <f>D12-E12</f>
        <v>429412.24</v>
      </c>
      <c r="G12" s="116">
        <f>E12/C12*100</f>
        <v>118.61131459554888</v>
      </c>
      <c r="H12" s="117">
        <f t="shared" ref="H12:H13" si="0">E12/D12*100</f>
        <v>45.694201560583259</v>
      </c>
    </row>
    <row r="13" spans="1:8" x14ac:dyDescent="0.2">
      <c r="A13" s="43" t="s">
        <v>224</v>
      </c>
      <c r="B13" s="43" t="s">
        <v>184</v>
      </c>
      <c r="C13" s="46">
        <f>C14+C15</f>
        <v>77858.39</v>
      </c>
      <c r="D13" s="46">
        <v>114730</v>
      </c>
      <c r="E13" s="46">
        <v>71439.789999999994</v>
      </c>
      <c r="F13" s="46">
        <f>D13-E13</f>
        <v>43290.210000000006</v>
      </c>
      <c r="G13" s="118">
        <f>E13/C13*100</f>
        <v>91.756058659830998</v>
      </c>
      <c r="H13" s="119">
        <f t="shared" si="0"/>
        <v>62.267750370434925</v>
      </c>
    </row>
    <row r="14" spans="1:8" x14ac:dyDescent="0.2">
      <c r="A14" s="43" t="s">
        <v>183</v>
      </c>
      <c r="B14" s="43" t="s">
        <v>184</v>
      </c>
      <c r="C14" s="46">
        <v>21818.12</v>
      </c>
      <c r="D14" s="46">
        <v>20700</v>
      </c>
      <c r="E14" s="46">
        <v>20610.27</v>
      </c>
      <c r="F14" s="46">
        <f t="shared" ref="F14:F25" si="1">D14-E14</f>
        <v>89.729999999999563</v>
      </c>
      <c r="G14" s="118">
        <f t="shared" ref="G14:G25" si="2">E14/C14*100</f>
        <v>94.464005148014593</v>
      </c>
      <c r="H14" s="119">
        <f t="shared" ref="H14:H25" si="3">E14/D14*100</f>
        <v>99.566521739130437</v>
      </c>
    </row>
    <row r="15" spans="1:8" ht="12.75" customHeight="1" x14ac:dyDescent="0.2">
      <c r="A15" s="43" t="s">
        <v>185</v>
      </c>
      <c r="B15" s="43" t="s">
        <v>186</v>
      </c>
      <c r="C15" s="46">
        <v>56040.27</v>
      </c>
      <c r="D15" s="46">
        <v>94030</v>
      </c>
      <c r="E15" s="46">
        <v>50829.1</v>
      </c>
      <c r="F15" s="46">
        <f t="shared" si="1"/>
        <v>43200.9</v>
      </c>
      <c r="G15" s="118">
        <f t="shared" si="2"/>
        <v>90.701026244163359</v>
      </c>
      <c r="H15" s="119">
        <f t="shared" si="3"/>
        <v>54.056258640859298</v>
      </c>
    </row>
    <row r="16" spans="1:8" s="37" customFormat="1" ht="12.75" customHeight="1" x14ac:dyDescent="0.2">
      <c r="A16" s="43" t="s">
        <v>227</v>
      </c>
      <c r="B16" s="43" t="s">
        <v>188</v>
      </c>
      <c r="C16" s="46">
        <v>50</v>
      </c>
      <c r="D16" s="46">
        <v>20000</v>
      </c>
      <c r="E16" s="46">
        <v>0</v>
      </c>
      <c r="F16" s="46">
        <f t="shared" si="1"/>
        <v>20000</v>
      </c>
      <c r="G16" s="118">
        <f t="shared" ref="G16:G19" si="4">E16/C16*100</f>
        <v>0</v>
      </c>
      <c r="H16" s="119">
        <f t="shared" ref="H16:H19" si="5">E16/D16*100</f>
        <v>0</v>
      </c>
    </row>
    <row r="17" spans="1:8" s="37" customFormat="1" ht="12.75" customHeight="1" x14ac:dyDescent="0.2">
      <c r="A17" s="43" t="s">
        <v>187</v>
      </c>
      <c r="B17" s="43" t="s">
        <v>188</v>
      </c>
      <c r="C17" s="46">
        <v>50</v>
      </c>
      <c r="D17" s="46">
        <v>20000</v>
      </c>
      <c r="E17" s="46">
        <v>0</v>
      </c>
      <c r="F17" s="46">
        <f t="shared" si="1"/>
        <v>20000</v>
      </c>
      <c r="G17" s="118">
        <f t="shared" si="4"/>
        <v>0</v>
      </c>
      <c r="H17" s="119">
        <f t="shared" si="5"/>
        <v>0</v>
      </c>
    </row>
    <row r="18" spans="1:8" ht="12.75" customHeight="1" x14ac:dyDescent="0.2">
      <c r="A18" s="43" t="s">
        <v>228</v>
      </c>
      <c r="B18" s="43" t="s">
        <v>229</v>
      </c>
      <c r="C18" s="46">
        <v>54854.37</v>
      </c>
      <c r="D18" s="46">
        <v>87500</v>
      </c>
      <c r="E18" s="46">
        <v>56777.18</v>
      </c>
      <c r="F18" s="46">
        <f t="shared" si="1"/>
        <v>30722.82</v>
      </c>
      <c r="G18" s="118">
        <f t="shared" si="4"/>
        <v>103.50529957777293</v>
      </c>
      <c r="H18" s="119">
        <f t="shared" si="5"/>
        <v>64.888205714285718</v>
      </c>
    </row>
    <row r="19" spans="1:8" ht="12.75" customHeight="1" x14ac:dyDescent="0.2">
      <c r="A19" s="43" t="s">
        <v>189</v>
      </c>
      <c r="B19" s="43" t="s">
        <v>190</v>
      </c>
      <c r="C19" s="46">
        <v>54854.37</v>
      </c>
      <c r="D19" s="46">
        <v>87500</v>
      </c>
      <c r="E19" s="46">
        <v>56777.18</v>
      </c>
      <c r="F19" s="46">
        <f t="shared" si="1"/>
        <v>30722.82</v>
      </c>
      <c r="G19" s="118">
        <f t="shared" si="4"/>
        <v>103.50529957777293</v>
      </c>
      <c r="H19" s="119">
        <f t="shared" si="5"/>
        <v>64.888205714285718</v>
      </c>
    </row>
    <row r="20" spans="1:8" x14ac:dyDescent="0.2">
      <c r="A20" s="43" t="s">
        <v>230</v>
      </c>
      <c r="B20" s="43" t="s">
        <v>231</v>
      </c>
      <c r="C20" s="46">
        <f>SUM(C21:C23)</f>
        <v>171573.91</v>
      </c>
      <c r="D20" s="46">
        <v>568200</v>
      </c>
      <c r="E20" s="46">
        <v>233100.79</v>
      </c>
      <c r="F20" s="46">
        <f t="shared" si="1"/>
        <v>335099.20999999996</v>
      </c>
      <c r="G20" s="118">
        <f t="shared" si="2"/>
        <v>135.86027735802023</v>
      </c>
      <c r="H20" s="119">
        <f t="shared" si="3"/>
        <v>41.024426258359739</v>
      </c>
    </row>
    <row r="21" spans="1:8" x14ac:dyDescent="0.2">
      <c r="A21" s="44" t="s">
        <v>191</v>
      </c>
      <c r="B21" s="44" t="s">
        <v>192</v>
      </c>
      <c r="C21" s="46">
        <v>171379.20000000001</v>
      </c>
      <c r="D21" s="47">
        <v>567600</v>
      </c>
      <c r="E21" s="46">
        <v>221647.87</v>
      </c>
      <c r="F21" s="46">
        <f t="shared" si="1"/>
        <v>345952.13</v>
      </c>
      <c r="G21" s="118">
        <f t="shared" si="2"/>
        <v>129.33183840279332</v>
      </c>
      <c r="H21" s="119">
        <f t="shared" si="3"/>
        <v>39.050012332628611</v>
      </c>
    </row>
    <row r="22" spans="1:8" x14ac:dyDescent="0.2">
      <c r="A22" s="44" t="s">
        <v>244</v>
      </c>
      <c r="B22" s="44" t="s">
        <v>245</v>
      </c>
      <c r="C22" s="78">
        <v>0</v>
      </c>
      <c r="D22" s="47">
        <v>0</v>
      </c>
      <c r="E22" s="47">
        <v>11227.5</v>
      </c>
      <c r="F22" s="46">
        <f t="shared" si="1"/>
        <v>-11227.5</v>
      </c>
      <c r="G22" s="118" t="e">
        <f t="shared" si="2"/>
        <v>#DIV/0!</v>
      </c>
      <c r="H22" s="119" t="e">
        <f t="shared" si="3"/>
        <v>#DIV/0!</v>
      </c>
    </row>
    <row r="23" spans="1:8" x14ac:dyDescent="0.2">
      <c r="A23" s="45" t="s">
        <v>193</v>
      </c>
      <c r="B23" s="45" t="s">
        <v>194</v>
      </c>
      <c r="C23" s="48">
        <v>194.71</v>
      </c>
      <c r="D23" s="48">
        <v>600</v>
      </c>
      <c r="E23" s="48">
        <v>225.42</v>
      </c>
      <c r="F23" s="46">
        <f t="shared" si="1"/>
        <v>374.58000000000004</v>
      </c>
      <c r="G23" s="118">
        <f t="shared" si="2"/>
        <v>115.77217400236248</v>
      </c>
      <c r="H23" s="119">
        <f t="shared" si="3"/>
        <v>37.57</v>
      </c>
    </row>
    <row r="24" spans="1:8" x14ac:dyDescent="0.2">
      <c r="A24" s="45" t="s">
        <v>232</v>
      </c>
      <c r="B24" s="45" t="s">
        <v>196</v>
      </c>
      <c r="C24" s="48">
        <v>286.68</v>
      </c>
      <c r="D24" s="48">
        <v>300</v>
      </c>
      <c r="E24" s="48">
        <v>0</v>
      </c>
      <c r="F24" s="46">
        <f t="shared" si="1"/>
        <v>300</v>
      </c>
      <c r="G24" s="118">
        <f t="shared" si="2"/>
        <v>0</v>
      </c>
      <c r="H24" s="119">
        <f t="shared" si="3"/>
        <v>0</v>
      </c>
    </row>
    <row r="25" spans="1:8" x14ac:dyDescent="0.2">
      <c r="A25" s="45" t="s">
        <v>195</v>
      </c>
      <c r="B25" s="45" t="s">
        <v>196</v>
      </c>
      <c r="C25" s="48">
        <v>286.68</v>
      </c>
      <c r="D25" s="48">
        <v>300</v>
      </c>
      <c r="E25" s="48">
        <v>0</v>
      </c>
      <c r="F25" s="46">
        <f t="shared" si="1"/>
        <v>300</v>
      </c>
      <c r="G25" s="118">
        <f t="shared" si="2"/>
        <v>0</v>
      </c>
      <c r="H25" s="119">
        <f t="shared" si="3"/>
        <v>0</v>
      </c>
    </row>
  </sheetData>
  <mergeCells count="7">
    <mergeCell ref="A10:B10"/>
    <mergeCell ref="A9:H9"/>
    <mergeCell ref="A2:B3"/>
    <mergeCell ref="E3:E4"/>
    <mergeCell ref="F3:F4"/>
    <mergeCell ref="A4:B5"/>
    <mergeCell ref="A6:B6"/>
  </mergeCells>
  <pageMargins left="0" right="0" top="0" bottom="1.0416666666666666E-2" header="0" footer="0"/>
  <pageSetup paperSize="9" orientation="landscape" r:id="rId1"/>
  <headerFooter alignWithMargins="0"/>
  <ignoredErrors>
    <ignoredError sqref="G12 G17:G21 G23:G25 E12 F12:F25 C12:D12 C13:C19" unlockedFormula="1"/>
    <ignoredError sqref="H13:H21 H22 H23:H25" evalError="1"/>
    <ignoredError sqref="G13:G16 G22 H12" evalError="1" unlockedFormula="1"/>
    <ignoredError sqref="C20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0B88-826A-4A1A-89CB-EA97C486ECFB}">
  <dimension ref="A1:H26"/>
  <sheetViews>
    <sheetView view="pageLayout" zoomScaleNormal="100" workbookViewId="0">
      <selection activeCell="A9" sqref="A9:H9"/>
    </sheetView>
  </sheetViews>
  <sheetFormatPr defaultRowHeight="12.75" x14ac:dyDescent="0.2"/>
  <cols>
    <col min="1" max="1" width="8.140625" style="17" bestFit="1" customWidth="1"/>
    <col min="2" max="2" width="37.7109375" style="17" customWidth="1"/>
    <col min="3" max="3" width="16.7109375" style="17" bestFit="1" customWidth="1"/>
    <col min="4" max="4" width="11.42578125" style="17" bestFit="1" customWidth="1"/>
    <col min="5" max="5" width="15.7109375" style="17" bestFit="1" customWidth="1"/>
    <col min="6" max="6" width="17.140625" style="17" bestFit="1" customWidth="1"/>
    <col min="7" max="7" width="20.7109375" style="54" bestFit="1" customWidth="1"/>
    <col min="8" max="8" width="16.5703125" style="54" bestFit="1" customWidth="1"/>
  </cols>
  <sheetData>
    <row r="1" spans="1:8" s="37" customFormat="1" x14ac:dyDescent="0.2"/>
    <row r="2" spans="1:8" s="37" customFormat="1" x14ac:dyDescent="0.2">
      <c r="A2" s="139" t="s">
        <v>0</v>
      </c>
      <c r="B2" s="140"/>
    </row>
    <row r="3" spans="1:8" s="37" customFormat="1" x14ac:dyDescent="0.2">
      <c r="A3" s="140"/>
      <c r="B3" s="140"/>
      <c r="E3" s="140"/>
      <c r="F3" s="140"/>
    </row>
    <row r="4" spans="1:8" s="37" customFormat="1" x14ac:dyDescent="0.2">
      <c r="A4" s="139" t="s">
        <v>1</v>
      </c>
      <c r="B4" s="140"/>
      <c r="E4" s="140"/>
      <c r="F4" s="140"/>
    </row>
    <row r="5" spans="1:8" s="37" customFormat="1" x14ac:dyDescent="0.2">
      <c r="A5" s="140"/>
      <c r="B5" s="140"/>
    </row>
    <row r="6" spans="1:8" s="37" customFormat="1" ht="14.1" customHeight="1" x14ac:dyDescent="0.2">
      <c r="A6" s="139" t="s">
        <v>2</v>
      </c>
      <c r="B6" s="140"/>
    </row>
    <row r="7" spans="1:8" s="37" customFormat="1" ht="14.1" customHeight="1" x14ac:dyDescent="0.2">
      <c r="A7" s="36"/>
    </row>
    <row r="8" spans="1:8" s="37" customFormat="1" ht="14.1" customHeight="1" x14ac:dyDescent="0.2">
      <c r="A8" s="36"/>
    </row>
    <row r="9" spans="1:8" ht="30" customHeight="1" x14ac:dyDescent="0.2">
      <c r="A9" s="138" t="s">
        <v>216</v>
      </c>
      <c r="B9" s="138"/>
      <c r="C9" s="138"/>
      <c r="D9" s="138"/>
      <c r="E9" s="138"/>
      <c r="F9" s="138"/>
      <c r="G9" s="138"/>
      <c r="H9" s="138"/>
    </row>
    <row r="10" spans="1:8" ht="24" x14ac:dyDescent="0.2">
      <c r="A10" s="127" t="s">
        <v>3</v>
      </c>
      <c r="B10" s="128"/>
      <c r="C10" s="38" t="s">
        <v>201</v>
      </c>
      <c r="D10" s="38" t="s">
        <v>233</v>
      </c>
      <c r="E10" s="38" t="s">
        <v>4</v>
      </c>
      <c r="F10" s="38" t="s">
        <v>5</v>
      </c>
      <c r="G10" s="6" t="s">
        <v>236</v>
      </c>
      <c r="H10" s="6" t="s">
        <v>237</v>
      </c>
    </row>
    <row r="11" spans="1:8" x14ac:dyDescent="0.2">
      <c r="A11" s="39" t="s">
        <v>6</v>
      </c>
      <c r="B11" s="39" t="s">
        <v>7</v>
      </c>
      <c r="C11" s="33" t="s">
        <v>17</v>
      </c>
      <c r="D11" s="39" t="s">
        <v>8</v>
      </c>
      <c r="E11" s="39" t="s">
        <v>18</v>
      </c>
      <c r="F11" s="39" t="s">
        <v>19</v>
      </c>
      <c r="G11" s="22" t="s">
        <v>20</v>
      </c>
      <c r="H11" s="22" t="s">
        <v>21</v>
      </c>
    </row>
    <row r="12" spans="1:8" x14ac:dyDescent="0.2">
      <c r="A12" s="52"/>
      <c r="B12" s="52" t="s">
        <v>12</v>
      </c>
      <c r="C12" s="53">
        <f>SUM(C13+C16+C18+C20+C24)</f>
        <v>274935</v>
      </c>
      <c r="D12" s="53">
        <f>SUM(D13+D16+D18+D20+D24)</f>
        <v>790730</v>
      </c>
      <c r="E12" s="53">
        <f>SUM(E13+E16+E18+E20+E24)</f>
        <v>372892.78</v>
      </c>
      <c r="F12" s="77">
        <f>D12-E12</f>
        <v>417837.22</v>
      </c>
      <c r="G12" s="55">
        <f>E12/C12*100</f>
        <v>135.62943241129724</v>
      </c>
      <c r="H12" s="55">
        <f t="shared" ref="H12" si="0">E12/D12*100</f>
        <v>47.158041303605529</v>
      </c>
    </row>
    <row r="13" spans="1:8" x14ac:dyDescent="0.2">
      <c r="A13" s="51" t="s">
        <v>224</v>
      </c>
      <c r="B13" s="51" t="s">
        <v>184</v>
      </c>
      <c r="C13" s="58">
        <v>51528.15</v>
      </c>
      <c r="D13" s="58">
        <v>114730</v>
      </c>
      <c r="E13" s="58">
        <f>E14+E15</f>
        <v>81231.070000000007</v>
      </c>
      <c r="F13" s="59">
        <f t="shared" ref="F13:F25" si="1">D14-E13</f>
        <v>-60531.070000000007</v>
      </c>
      <c r="G13" s="76">
        <f>E13/C13*100</f>
        <v>157.64406445797104</v>
      </c>
      <c r="H13" s="76">
        <f t="shared" ref="H13:H25" si="2">E13/D14*100</f>
        <v>392.42062801932371</v>
      </c>
    </row>
    <row r="14" spans="1:8" x14ac:dyDescent="0.2">
      <c r="A14" s="51" t="s">
        <v>183</v>
      </c>
      <c r="B14" s="51" t="s">
        <v>184</v>
      </c>
      <c r="C14" s="58">
        <v>2260.11</v>
      </c>
      <c r="D14" s="58">
        <v>20700</v>
      </c>
      <c r="E14" s="58">
        <v>23806.31</v>
      </c>
      <c r="F14" s="59">
        <f t="shared" si="1"/>
        <v>70223.69</v>
      </c>
      <c r="G14" s="76">
        <f t="shared" ref="G14:G25" si="3">E14/C14*100</f>
        <v>1053.325280627934</v>
      </c>
      <c r="H14" s="76">
        <f t="shared" si="2"/>
        <v>25.317781559076892</v>
      </c>
    </row>
    <row r="15" spans="1:8" x14ac:dyDescent="0.2">
      <c r="A15" s="50" t="s">
        <v>185</v>
      </c>
      <c r="B15" s="50" t="s">
        <v>186</v>
      </c>
      <c r="C15" s="60">
        <v>49268.04</v>
      </c>
      <c r="D15" s="58">
        <v>94030</v>
      </c>
      <c r="E15" s="60">
        <v>57424.76</v>
      </c>
      <c r="F15" s="59">
        <f t="shared" si="1"/>
        <v>-37424.76</v>
      </c>
      <c r="G15" s="76">
        <f t="shared" si="3"/>
        <v>116.55580372184484</v>
      </c>
      <c r="H15" s="76">
        <f t="shared" si="2"/>
        <v>287.12380000000002</v>
      </c>
    </row>
    <row r="16" spans="1:8" x14ac:dyDescent="0.2">
      <c r="A16" s="49" t="s">
        <v>227</v>
      </c>
      <c r="B16" s="49" t="s">
        <v>188</v>
      </c>
      <c r="C16" s="60">
        <v>1281.18</v>
      </c>
      <c r="D16" s="60">
        <v>20000</v>
      </c>
      <c r="E16" s="60">
        <v>4290.5</v>
      </c>
      <c r="F16" s="59">
        <f t="shared" si="1"/>
        <v>15709.5</v>
      </c>
      <c r="G16" s="76">
        <f t="shared" si="3"/>
        <v>334.88658892583396</v>
      </c>
      <c r="H16" s="76">
        <f t="shared" si="2"/>
        <v>21.452500000000001</v>
      </c>
    </row>
    <row r="17" spans="1:8" x14ac:dyDescent="0.2">
      <c r="A17" s="49" t="s">
        <v>187</v>
      </c>
      <c r="B17" s="49" t="s">
        <v>188</v>
      </c>
      <c r="C17" s="60">
        <v>1281.18</v>
      </c>
      <c r="D17" s="60">
        <v>20000</v>
      </c>
      <c r="E17" s="60">
        <v>4290.5</v>
      </c>
      <c r="F17" s="59">
        <f t="shared" si="1"/>
        <v>83209.5</v>
      </c>
      <c r="G17" s="76">
        <f t="shared" si="3"/>
        <v>334.88658892583396</v>
      </c>
      <c r="H17" s="76">
        <f t="shared" si="2"/>
        <v>4.9034285714285719</v>
      </c>
    </row>
    <row r="18" spans="1:8" x14ac:dyDescent="0.2">
      <c r="A18" s="49" t="s">
        <v>228</v>
      </c>
      <c r="B18" s="49" t="s">
        <v>229</v>
      </c>
      <c r="C18" s="60">
        <v>51309.46</v>
      </c>
      <c r="D18" s="60">
        <v>87500</v>
      </c>
      <c r="E18" s="60">
        <v>54168.82</v>
      </c>
      <c r="F18" s="59">
        <f t="shared" si="1"/>
        <v>33331.18</v>
      </c>
      <c r="G18" s="76">
        <f t="shared" si="3"/>
        <v>105.57277351973691</v>
      </c>
      <c r="H18" s="76">
        <f t="shared" si="2"/>
        <v>61.907222857142855</v>
      </c>
    </row>
    <row r="19" spans="1:8" x14ac:dyDescent="0.2">
      <c r="A19" s="49" t="s">
        <v>189</v>
      </c>
      <c r="B19" s="49" t="s">
        <v>190</v>
      </c>
      <c r="C19" s="60">
        <v>51309.46</v>
      </c>
      <c r="D19" s="60">
        <v>87500</v>
      </c>
      <c r="E19" s="60">
        <v>54168.82</v>
      </c>
      <c r="F19" s="59">
        <f t="shared" si="1"/>
        <v>514031.18</v>
      </c>
      <c r="G19" s="76">
        <f t="shared" si="3"/>
        <v>105.57277351973691</v>
      </c>
      <c r="H19" s="76">
        <f t="shared" si="2"/>
        <v>9.5334072509679686</v>
      </c>
    </row>
    <row r="20" spans="1:8" x14ac:dyDescent="0.2">
      <c r="A20" s="50" t="s">
        <v>230</v>
      </c>
      <c r="B20" s="50" t="s">
        <v>231</v>
      </c>
      <c r="C20" s="61">
        <v>170529.53</v>
      </c>
      <c r="D20" s="60">
        <v>568200</v>
      </c>
      <c r="E20" s="61">
        <f>E21+E22+E23</f>
        <v>233202.38999999998</v>
      </c>
      <c r="F20" s="59">
        <f t="shared" si="1"/>
        <v>334397.61</v>
      </c>
      <c r="G20" s="76">
        <f t="shared" si="3"/>
        <v>136.75191035828223</v>
      </c>
      <c r="H20" s="76">
        <f t="shared" si="2"/>
        <v>41.08569238900634</v>
      </c>
    </row>
    <row r="21" spans="1:8" x14ac:dyDescent="0.2">
      <c r="A21" s="50" t="s">
        <v>191</v>
      </c>
      <c r="B21" s="50" t="s">
        <v>192</v>
      </c>
      <c r="C21" s="61">
        <v>170529.53</v>
      </c>
      <c r="D21" s="61">
        <v>567600</v>
      </c>
      <c r="E21" s="61">
        <v>221647.87</v>
      </c>
      <c r="F21" s="59">
        <f t="shared" si="1"/>
        <v>-221647.87</v>
      </c>
      <c r="G21" s="76">
        <f t="shared" si="3"/>
        <v>129.97623930588443</v>
      </c>
      <c r="H21" s="76" t="e">
        <f t="shared" si="2"/>
        <v>#DIV/0!</v>
      </c>
    </row>
    <row r="22" spans="1:8" x14ac:dyDescent="0.2">
      <c r="A22" s="50" t="s">
        <v>244</v>
      </c>
      <c r="B22" s="50" t="s">
        <v>245</v>
      </c>
      <c r="C22" s="61">
        <v>0</v>
      </c>
      <c r="D22" s="61">
        <v>0</v>
      </c>
      <c r="E22" s="61">
        <v>11227.5</v>
      </c>
      <c r="F22" s="59">
        <f t="shared" si="1"/>
        <v>-10627.5</v>
      </c>
      <c r="G22" s="76" t="e">
        <f t="shared" si="3"/>
        <v>#DIV/0!</v>
      </c>
      <c r="H22" s="76">
        <f t="shared" si="2"/>
        <v>1871.2499999999998</v>
      </c>
    </row>
    <row r="23" spans="1:8" x14ac:dyDescent="0.2">
      <c r="A23" s="51" t="s">
        <v>193</v>
      </c>
      <c r="B23" s="51" t="s">
        <v>194</v>
      </c>
      <c r="C23" s="58">
        <v>346.2</v>
      </c>
      <c r="D23" s="61">
        <v>600</v>
      </c>
      <c r="E23" s="58">
        <v>327.02</v>
      </c>
      <c r="F23" s="59">
        <f t="shared" si="1"/>
        <v>-27.019999999999982</v>
      </c>
      <c r="G23" s="76">
        <f t="shared" si="3"/>
        <v>94.459849797804736</v>
      </c>
      <c r="H23" s="76">
        <f t="shared" si="2"/>
        <v>109.00666666666665</v>
      </c>
    </row>
    <row r="24" spans="1:8" x14ac:dyDescent="0.2">
      <c r="A24" s="51" t="s">
        <v>232</v>
      </c>
      <c r="B24" s="51" t="s">
        <v>196</v>
      </c>
      <c r="C24" s="58">
        <v>286.68</v>
      </c>
      <c r="D24" s="58">
        <v>300</v>
      </c>
      <c r="E24" s="58">
        <v>0</v>
      </c>
      <c r="F24" s="59">
        <f t="shared" si="1"/>
        <v>300</v>
      </c>
      <c r="G24" s="76">
        <f t="shared" si="3"/>
        <v>0</v>
      </c>
      <c r="H24" s="76">
        <f t="shared" si="2"/>
        <v>0</v>
      </c>
    </row>
    <row r="25" spans="1:8" x14ac:dyDescent="0.2">
      <c r="A25" s="51" t="s">
        <v>195</v>
      </c>
      <c r="B25" s="51" t="s">
        <v>196</v>
      </c>
      <c r="C25" s="58">
        <v>286.68</v>
      </c>
      <c r="D25" s="58">
        <v>300</v>
      </c>
      <c r="E25" s="58">
        <v>0</v>
      </c>
      <c r="F25" s="59">
        <f t="shared" si="1"/>
        <v>0</v>
      </c>
      <c r="G25" s="76">
        <f t="shared" si="3"/>
        <v>0</v>
      </c>
      <c r="H25" s="76" t="e">
        <f t="shared" si="2"/>
        <v>#DIV/0!</v>
      </c>
    </row>
    <row r="26" spans="1:8" x14ac:dyDescent="0.2">
      <c r="D26" s="125"/>
    </row>
  </sheetData>
  <mergeCells count="7">
    <mergeCell ref="A9:H9"/>
    <mergeCell ref="A10:B10"/>
    <mergeCell ref="A2:B3"/>
    <mergeCell ref="E3:E4"/>
    <mergeCell ref="F3:F4"/>
    <mergeCell ref="A4:B5"/>
    <mergeCell ref="A6:B6"/>
  </mergeCells>
  <pageMargins left="1.0416666666666666E-2" right="1.0416666666666666E-2" top="1.0416666666666666E-2" bottom="1.0416666666666666E-2" header="0.3" footer="0.3"/>
  <pageSetup paperSize="9" orientation="landscape" verticalDpi="0" r:id="rId1"/>
  <ignoredErrors>
    <ignoredError sqref="G13:G14 G15:G21 G22 G23:G25" evalError="1"/>
    <ignoredError sqref="H12 D12:F12 C12" unlockedFormula="1"/>
    <ignoredError sqref="H13:H14 G12 H15:H21 H22 H23:H25" evalError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showGridLines="0" showWhiteSpace="0" view="pageLayout" zoomScaleNormal="100" workbookViewId="0">
      <selection activeCell="A9" sqref="A9:H9"/>
    </sheetView>
  </sheetViews>
  <sheetFormatPr defaultRowHeight="12.75" x14ac:dyDescent="0.2"/>
  <cols>
    <col min="1" max="1" width="11.5703125" style="20" customWidth="1"/>
    <col min="2" max="2" width="53.7109375" style="20" bestFit="1" customWidth="1"/>
    <col min="3" max="8" width="13.5703125" style="23" customWidth="1"/>
    <col min="9" max="13" width="18.140625" style="20" customWidth="1"/>
    <col min="14" max="16384" width="9.140625" style="20"/>
  </cols>
  <sheetData>
    <row r="1" spans="1:8" ht="7.9" customHeight="1" x14ac:dyDescent="0.2"/>
    <row r="2" spans="1:8" x14ac:dyDescent="0.2">
      <c r="A2" s="141" t="s">
        <v>0</v>
      </c>
      <c r="B2" s="142"/>
    </row>
    <row r="3" spans="1:8" x14ac:dyDescent="0.2">
      <c r="A3" s="142"/>
      <c r="B3" s="142"/>
      <c r="F3" s="143"/>
      <c r="G3" s="143"/>
    </row>
    <row r="4" spans="1:8" x14ac:dyDescent="0.2">
      <c r="A4" s="141" t="s">
        <v>1</v>
      </c>
      <c r="B4" s="142"/>
      <c r="F4" s="143"/>
      <c r="G4" s="143"/>
    </row>
    <row r="5" spans="1:8" x14ac:dyDescent="0.2">
      <c r="A5" s="142"/>
      <c r="B5" s="142"/>
    </row>
    <row r="6" spans="1:8" ht="14.1" customHeight="1" x14ac:dyDescent="0.2">
      <c r="A6" s="141" t="s">
        <v>2</v>
      </c>
      <c r="B6" s="142"/>
    </row>
    <row r="7" spans="1:8" ht="11.1" customHeight="1" x14ac:dyDescent="0.2"/>
    <row r="8" spans="1:8" ht="18" customHeight="1" x14ac:dyDescent="0.2">
      <c r="C8" s="143"/>
      <c r="D8" s="143"/>
      <c r="E8" s="143"/>
    </row>
    <row r="9" spans="1:8" ht="30" customHeight="1" x14ac:dyDescent="0.2">
      <c r="A9" s="138" t="s">
        <v>217</v>
      </c>
      <c r="B9" s="138"/>
      <c r="C9" s="138"/>
      <c r="D9" s="138"/>
      <c r="E9" s="138"/>
      <c r="F9" s="138"/>
      <c r="G9" s="138"/>
      <c r="H9" s="138"/>
    </row>
    <row r="10" spans="1:8" ht="36" x14ac:dyDescent="0.2">
      <c r="A10" s="127" t="s">
        <v>3</v>
      </c>
      <c r="B10" s="128"/>
      <c r="C10" s="38" t="s">
        <v>201</v>
      </c>
      <c r="D10" s="38" t="s">
        <v>233</v>
      </c>
      <c r="E10" s="38" t="s">
        <v>4</v>
      </c>
      <c r="F10" s="38" t="s">
        <v>5</v>
      </c>
      <c r="G10" s="6" t="s">
        <v>236</v>
      </c>
      <c r="H10" s="6" t="s">
        <v>237</v>
      </c>
    </row>
    <row r="11" spans="1:8" x14ac:dyDescent="0.2">
      <c r="A11" s="21" t="s">
        <v>6</v>
      </c>
      <c r="B11" s="21" t="s">
        <v>7</v>
      </c>
      <c r="C11" s="21" t="s">
        <v>17</v>
      </c>
      <c r="D11" s="21" t="s">
        <v>8</v>
      </c>
      <c r="E11" s="21" t="s">
        <v>18</v>
      </c>
      <c r="F11" s="21" t="s">
        <v>19</v>
      </c>
      <c r="G11" s="24" t="s">
        <v>20</v>
      </c>
      <c r="H11" s="24" t="s">
        <v>21</v>
      </c>
    </row>
    <row r="12" spans="1:8" ht="12.75" customHeight="1" x14ac:dyDescent="0.2">
      <c r="A12" s="27"/>
      <c r="B12" s="27" t="s">
        <v>12</v>
      </c>
      <c r="C12" s="28">
        <v>274935</v>
      </c>
      <c r="D12" s="28">
        <v>790730</v>
      </c>
      <c r="E12" s="28">
        <v>372892.78</v>
      </c>
      <c r="F12" s="28">
        <v>330637.21999999997</v>
      </c>
      <c r="G12" s="28">
        <f t="shared" ref="G12:G14" si="0">E12/C12*100</f>
        <v>135.62943241129724</v>
      </c>
      <c r="H12" s="28">
        <f t="shared" ref="H12:H14" si="1">E12/D12*100</f>
        <v>47.158041303605529</v>
      </c>
    </row>
    <row r="13" spans="1:8" x14ac:dyDescent="0.2">
      <c r="A13" s="31" t="s">
        <v>197</v>
      </c>
      <c r="B13" s="31" t="s">
        <v>198</v>
      </c>
      <c r="C13" s="32">
        <v>274935</v>
      </c>
      <c r="D13" s="32">
        <v>790730</v>
      </c>
      <c r="E13" s="32">
        <v>372892.78</v>
      </c>
      <c r="F13" s="32">
        <v>330637.21999999997</v>
      </c>
      <c r="G13" s="32">
        <f t="shared" si="0"/>
        <v>135.62943241129724</v>
      </c>
      <c r="H13" s="32">
        <f t="shared" si="1"/>
        <v>47.158041303605529</v>
      </c>
    </row>
    <row r="14" spans="1:8" ht="12.75" customHeight="1" x14ac:dyDescent="0.2">
      <c r="A14" s="29" t="s">
        <v>199</v>
      </c>
      <c r="B14" s="29" t="s">
        <v>200</v>
      </c>
      <c r="C14" s="30">
        <v>274935</v>
      </c>
      <c r="D14" s="30">
        <v>790730</v>
      </c>
      <c r="E14" s="30">
        <v>372892.78</v>
      </c>
      <c r="F14" s="30">
        <v>330637.21999999997</v>
      </c>
      <c r="G14" s="30">
        <f t="shared" si="0"/>
        <v>135.62943241129724</v>
      </c>
      <c r="H14" s="30">
        <f t="shared" si="1"/>
        <v>47.158041303605529</v>
      </c>
    </row>
  </sheetData>
  <mergeCells count="8">
    <mergeCell ref="A10:B10"/>
    <mergeCell ref="A2:B3"/>
    <mergeCell ref="F3:F4"/>
    <mergeCell ref="G3:G4"/>
    <mergeCell ref="A4:B5"/>
    <mergeCell ref="A6:B6"/>
    <mergeCell ref="C8:E8"/>
    <mergeCell ref="A9:H9"/>
  </mergeCells>
  <pageMargins left="0" right="0" top="0" bottom="0.39375000000000004" header="0" footer="0"/>
  <pageSetup paperSize="9" orientation="landscape" verticalDpi="0" r:id="rId1"/>
  <headerFooter alignWithMargins="0"/>
  <ignoredErrors>
    <ignoredError sqref="H12:H14" unlockedFormula="1"/>
    <ignoredError sqref="G12:G14" evalError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EED7-E722-4F4C-B95D-B7499BB224D9}">
  <dimension ref="A1:J191"/>
  <sheetViews>
    <sheetView showGridLines="0" view="pageLayout" zoomScaleNormal="100" workbookViewId="0">
      <selection activeCell="A9" sqref="A9:F9"/>
    </sheetView>
  </sheetViews>
  <sheetFormatPr defaultRowHeight="12.75" x14ac:dyDescent="0.2"/>
  <cols>
    <col min="1" max="1" width="11.28515625" style="26" customWidth="1"/>
    <col min="2" max="2" width="53" style="34" bestFit="1" customWidth="1"/>
    <col min="3" max="4" width="16.140625" style="57" customWidth="1"/>
    <col min="5" max="5" width="20.5703125" style="57" customWidth="1"/>
    <col min="6" max="6" width="13.140625" style="25" customWidth="1"/>
    <col min="7" max="7" width="9.140625" style="34"/>
    <col min="8" max="8" width="20.28515625" style="34" customWidth="1"/>
    <col min="9" max="9" width="50.5703125" style="34" customWidth="1"/>
    <col min="10" max="10" width="15" style="34" customWidth="1"/>
    <col min="11" max="256" width="9.140625" style="34"/>
    <col min="257" max="257" width="11.28515625" style="34" customWidth="1"/>
    <col min="258" max="258" width="53" style="34" bestFit="1" customWidth="1"/>
    <col min="259" max="260" width="16.140625" style="34" customWidth="1"/>
    <col min="261" max="261" width="20.5703125" style="34" customWidth="1"/>
    <col min="262" max="262" width="1.140625" style="34" customWidth="1"/>
    <col min="263" max="512" width="9.140625" style="34"/>
    <col min="513" max="513" width="11.28515625" style="34" customWidth="1"/>
    <col min="514" max="514" width="53" style="34" bestFit="1" customWidth="1"/>
    <col min="515" max="516" width="16.140625" style="34" customWidth="1"/>
    <col min="517" max="517" width="20.5703125" style="34" customWidth="1"/>
    <col min="518" max="518" width="1.140625" style="34" customWidth="1"/>
    <col min="519" max="768" width="9.140625" style="34"/>
    <col min="769" max="769" width="11.28515625" style="34" customWidth="1"/>
    <col min="770" max="770" width="53" style="34" bestFit="1" customWidth="1"/>
    <col min="771" max="772" width="16.140625" style="34" customWidth="1"/>
    <col min="773" max="773" width="20.5703125" style="34" customWidth="1"/>
    <col min="774" max="774" width="1.140625" style="34" customWidth="1"/>
    <col min="775" max="1024" width="9.140625" style="34"/>
    <col min="1025" max="1025" width="11.28515625" style="34" customWidth="1"/>
    <col min="1026" max="1026" width="53" style="34" bestFit="1" customWidth="1"/>
    <col min="1027" max="1028" width="16.140625" style="34" customWidth="1"/>
    <col min="1029" max="1029" width="20.5703125" style="34" customWidth="1"/>
    <col min="1030" max="1030" width="1.140625" style="34" customWidth="1"/>
    <col min="1031" max="1280" width="9.140625" style="34"/>
    <col min="1281" max="1281" width="11.28515625" style="34" customWidth="1"/>
    <col min="1282" max="1282" width="53" style="34" bestFit="1" customWidth="1"/>
    <col min="1283" max="1284" width="16.140625" style="34" customWidth="1"/>
    <col min="1285" max="1285" width="20.5703125" style="34" customWidth="1"/>
    <col min="1286" max="1286" width="1.140625" style="34" customWidth="1"/>
    <col min="1287" max="1536" width="9.140625" style="34"/>
    <col min="1537" max="1537" width="11.28515625" style="34" customWidth="1"/>
    <col min="1538" max="1538" width="53" style="34" bestFit="1" customWidth="1"/>
    <col min="1539" max="1540" width="16.140625" style="34" customWidth="1"/>
    <col min="1541" max="1541" width="20.5703125" style="34" customWidth="1"/>
    <col min="1542" max="1542" width="1.140625" style="34" customWidth="1"/>
    <col min="1543" max="1792" width="9.140625" style="34"/>
    <col min="1793" max="1793" width="11.28515625" style="34" customWidth="1"/>
    <col min="1794" max="1794" width="53" style="34" bestFit="1" customWidth="1"/>
    <col min="1795" max="1796" width="16.140625" style="34" customWidth="1"/>
    <col min="1797" max="1797" width="20.5703125" style="34" customWidth="1"/>
    <col min="1798" max="1798" width="1.140625" style="34" customWidth="1"/>
    <col min="1799" max="2048" width="9.140625" style="34"/>
    <col min="2049" max="2049" width="11.28515625" style="34" customWidth="1"/>
    <col min="2050" max="2050" width="53" style="34" bestFit="1" customWidth="1"/>
    <col min="2051" max="2052" width="16.140625" style="34" customWidth="1"/>
    <col min="2053" max="2053" width="20.5703125" style="34" customWidth="1"/>
    <col min="2054" max="2054" width="1.140625" style="34" customWidth="1"/>
    <col min="2055" max="2304" width="9.140625" style="34"/>
    <col min="2305" max="2305" width="11.28515625" style="34" customWidth="1"/>
    <col min="2306" max="2306" width="53" style="34" bestFit="1" customWidth="1"/>
    <col min="2307" max="2308" width="16.140625" style="34" customWidth="1"/>
    <col min="2309" max="2309" width="20.5703125" style="34" customWidth="1"/>
    <col min="2310" max="2310" width="1.140625" style="34" customWidth="1"/>
    <col min="2311" max="2560" width="9.140625" style="34"/>
    <col min="2561" max="2561" width="11.28515625" style="34" customWidth="1"/>
    <col min="2562" max="2562" width="53" style="34" bestFit="1" customWidth="1"/>
    <col min="2563" max="2564" width="16.140625" style="34" customWidth="1"/>
    <col min="2565" max="2565" width="20.5703125" style="34" customWidth="1"/>
    <col min="2566" max="2566" width="1.140625" style="34" customWidth="1"/>
    <col min="2567" max="2816" width="9.140625" style="34"/>
    <col min="2817" max="2817" width="11.28515625" style="34" customWidth="1"/>
    <col min="2818" max="2818" width="53" style="34" bestFit="1" customWidth="1"/>
    <col min="2819" max="2820" width="16.140625" style="34" customWidth="1"/>
    <col min="2821" max="2821" width="20.5703125" style="34" customWidth="1"/>
    <col min="2822" max="2822" width="1.140625" style="34" customWidth="1"/>
    <col min="2823" max="3072" width="9.140625" style="34"/>
    <col min="3073" max="3073" width="11.28515625" style="34" customWidth="1"/>
    <col min="3074" max="3074" width="53" style="34" bestFit="1" customWidth="1"/>
    <col min="3075" max="3076" width="16.140625" style="34" customWidth="1"/>
    <col min="3077" max="3077" width="20.5703125" style="34" customWidth="1"/>
    <col min="3078" max="3078" width="1.140625" style="34" customWidth="1"/>
    <col min="3079" max="3328" width="9.140625" style="34"/>
    <col min="3329" max="3329" width="11.28515625" style="34" customWidth="1"/>
    <col min="3330" max="3330" width="53" style="34" bestFit="1" customWidth="1"/>
    <col min="3331" max="3332" width="16.140625" style="34" customWidth="1"/>
    <col min="3333" max="3333" width="20.5703125" style="34" customWidth="1"/>
    <col min="3334" max="3334" width="1.140625" style="34" customWidth="1"/>
    <col min="3335" max="3584" width="9.140625" style="34"/>
    <col min="3585" max="3585" width="11.28515625" style="34" customWidth="1"/>
    <col min="3586" max="3586" width="53" style="34" bestFit="1" customWidth="1"/>
    <col min="3587" max="3588" width="16.140625" style="34" customWidth="1"/>
    <col min="3589" max="3589" width="20.5703125" style="34" customWidth="1"/>
    <col min="3590" max="3590" width="1.140625" style="34" customWidth="1"/>
    <col min="3591" max="3840" width="9.140625" style="34"/>
    <col min="3841" max="3841" width="11.28515625" style="34" customWidth="1"/>
    <col min="3842" max="3842" width="53" style="34" bestFit="1" customWidth="1"/>
    <col min="3843" max="3844" width="16.140625" style="34" customWidth="1"/>
    <col min="3845" max="3845" width="20.5703125" style="34" customWidth="1"/>
    <col min="3846" max="3846" width="1.140625" style="34" customWidth="1"/>
    <col min="3847" max="4096" width="9.140625" style="34"/>
    <col min="4097" max="4097" width="11.28515625" style="34" customWidth="1"/>
    <col min="4098" max="4098" width="53" style="34" bestFit="1" customWidth="1"/>
    <col min="4099" max="4100" width="16.140625" style="34" customWidth="1"/>
    <col min="4101" max="4101" width="20.5703125" style="34" customWidth="1"/>
    <col min="4102" max="4102" width="1.140625" style="34" customWidth="1"/>
    <col min="4103" max="4352" width="9.140625" style="34"/>
    <col min="4353" max="4353" width="11.28515625" style="34" customWidth="1"/>
    <col min="4354" max="4354" width="53" style="34" bestFit="1" customWidth="1"/>
    <col min="4355" max="4356" width="16.140625" style="34" customWidth="1"/>
    <col min="4357" max="4357" width="20.5703125" style="34" customWidth="1"/>
    <col min="4358" max="4358" width="1.140625" style="34" customWidth="1"/>
    <col min="4359" max="4608" width="9.140625" style="34"/>
    <col min="4609" max="4609" width="11.28515625" style="34" customWidth="1"/>
    <col min="4610" max="4610" width="53" style="34" bestFit="1" customWidth="1"/>
    <col min="4611" max="4612" width="16.140625" style="34" customWidth="1"/>
    <col min="4613" max="4613" width="20.5703125" style="34" customWidth="1"/>
    <col min="4614" max="4614" width="1.140625" style="34" customWidth="1"/>
    <col min="4615" max="4864" width="9.140625" style="34"/>
    <col min="4865" max="4865" width="11.28515625" style="34" customWidth="1"/>
    <col min="4866" max="4866" width="53" style="34" bestFit="1" customWidth="1"/>
    <col min="4867" max="4868" width="16.140625" style="34" customWidth="1"/>
    <col min="4869" max="4869" width="20.5703125" style="34" customWidth="1"/>
    <col min="4870" max="4870" width="1.140625" style="34" customWidth="1"/>
    <col min="4871" max="5120" width="9.140625" style="34"/>
    <col min="5121" max="5121" width="11.28515625" style="34" customWidth="1"/>
    <col min="5122" max="5122" width="53" style="34" bestFit="1" customWidth="1"/>
    <col min="5123" max="5124" width="16.140625" style="34" customWidth="1"/>
    <col min="5125" max="5125" width="20.5703125" style="34" customWidth="1"/>
    <col min="5126" max="5126" width="1.140625" style="34" customWidth="1"/>
    <col min="5127" max="5376" width="9.140625" style="34"/>
    <col min="5377" max="5377" width="11.28515625" style="34" customWidth="1"/>
    <col min="5378" max="5378" width="53" style="34" bestFit="1" customWidth="1"/>
    <col min="5379" max="5380" width="16.140625" style="34" customWidth="1"/>
    <col min="5381" max="5381" width="20.5703125" style="34" customWidth="1"/>
    <col min="5382" max="5382" width="1.140625" style="34" customWidth="1"/>
    <col min="5383" max="5632" width="9.140625" style="34"/>
    <col min="5633" max="5633" width="11.28515625" style="34" customWidth="1"/>
    <col min="5634" max="5634" width="53" style="34" bestFit="1" customWidth="1"/>
    <col min="5635" max="5636" width="16.140625" style="34" customWidth="1"/>
    <col min="5637" max="5637" width="20.5703125" style="34" customWidth="1"/>
    <col min="5638" max="5638" width="1.140625" style="34" customWidth="1"/>
    <col min="5639" max="5888" width="9.140625" style="34"/>
    <col min="5889" max="5889" width="11.28515625" style="34" customWidth="1"/>
    <col min="5890" max="5890" width="53" style="34" bestFit="1" customWidth="1"/>
    <col min="5891" max="5892" width="16.140625" style="34" customWidth="1"/>
    <col min="5893" max="5893" width="20.5703125" style="34" customWidth="1"/>
    <col min="5894" max="5894" width="1.140625" style="34" customWidth="1"/>
    <col min="5895" max="6144" width="9.140625" style="34"/>
    <col min="6145" max="6145" width="11.28515625" style="34" customWidth="1"/>
    <col min="6146" max="6146" width="53" style="34" bestFit="1" customWidth="1"/>
    <col min="6147" max="6148" width="16.140625" style="34" customWidth="1"/>
    <col min="6149" max="6149" width="20.5703125" style="34" customWidth="1"/>
    <col min="6150" max="6150" width="1.140625" style="34" customWidth="1"/>
    <col min="6151" max="6400" width="9.140625" style="34"/>
    <col min="6401" max="6401" width="11.28515625" style="34" customWidth="1"/>
    <col min="6402" max="6402" width="53" style="34" bestFit="1" customWidth="1"/>
    <col min="6403" max="6404" width="16.140625" style="34" customWidth="1"/>
    <col min="6405" max="6405" width="20.5703125" style="34" customWidth="1"/>
    <col min="6406" max="6406" width="1.140625" style="34" customWidth="1"/>
    <col min="6407" max="6656" width="9.140625" style="34"/>
    <col min="6657" max="6657" width="11.28515625" style="34" customWidth="1"/>
    <col min="6658" max="6658" width="53" style="34" bestFit="1" customWidth="1"/>
    <col min="6659" max="6660" width="16.140625" style="34" customWidth="1"/>
    <col min="6661" max="6661" width="20.5703125" style="34" customWidth="1"/>
    <col min="6662" max="6662" width="1.140625" style="34" customWidth="1"/>
    <col min="6663" max="6912" width="9.140625" style="34"/>
    <col min="6913" max="6913" width="11.28515625" style="34" customWidth="1"/>
    <col min="6914" max="6914" width="53" style="34" bestFit="1" customWidth="1"/>
    <col min="6915" max="6916" width="16.140625" style="34" customWidth="1"/>
    <col min="6917" max="6917" width="20.5703125" style="34" customWidth="1"/>
    <col min="6918" max="6918" width="1.140625" style="34" customWidth="1"/>
    <col min="6919" max="7168" width="9.140625" style="34"/>
    <col min="7169" max="7169" width="11.28515625" style="34" customWidth="1"/>
    <col min="7170" max="7170" width="53" style="34" bestFit="1" customWidth="1"/>
    <col min="7171" max="7172" width="16.140625" style="34" customWidth="1"/>
    <col min="7173" max="7173" width="20.5703125" style="34" customWidth="1"/>
    <col min="7174" max="7174" width="1.140625" style="34" customWidth="1"/>
    <col min="7175" max="7424" width="9.140625" style="34"/>
    <col min="7425" max="7425" width="11.28515625" style="34" customWidth="1"/>
    <col min="7426" max="7426" width="53" style="34" bestFit="1" customWidth="1"/>
    <col min="7427" max="7428" width="16.140625" style="34" customWidth="1"/>
    <col min="7429" max="7429" width="20.5703125" style="34" customWidth="1"/>
    <col min="7430" max="7430" width="1.140625" style="34" customWidth="1"/>
    <col min="7431" max="7680" width="9.140625" style="34"/>
    <col min="7681" max="7681" width="11.28515625" style="34" customWidth="1"/>
    <col min="7682" max="7682" width="53" style="34" bestFit="1" customWidth="1"/>
    <col min="7683" max="7684" width="16.140625" style="34" customWidth="1"/>
    <col min="7685" max="7685" width="20.5703125" style="34" customWidth="1"/>
    <col min="7686" max="7686" width="1.140625" style="34" customWidth="1"/>
    <col min="7687" max="7936" width="9.140625" style="34"/>
    <col min="7937" max="7937" width="11.28515625" style="34" customWidth="1"/>
    <col min="7938" max="7938" width="53" style="34" bestFit="1" customWidth="1"/>
    <col min="7939" max="7940" width="16.140625" style="34" customWidth="1"/>
    <col min="7941" max="7941" width="20.5703125" style="34" customWidth="1"/>
    <col min="7942" max="7942" width="1.140625" style="34" customWidth="1"/>
    <col min="7943" max="8192" width="9.140625" style="34"/>
    <col min="8193" max="8193" width="11.28515625" style="34" customWidth="1"/>
    <col min="8194" max="8194" width="53" style="34" bestFit="1" customWidth="1"/>
    <col min="8195" max="8196" width="16.140625" style="34" customWidth="1"/>
    <col min="8197" max="8197" width="20.5703125" style="34" customWidth="1"/>
    <col min="8198" max="8198" width="1.140625" style="34" customWidth="1"/>
    <col min="8199" max="8448" width="9.140625" style="34"/>
    <col min="8449" max="8449" width="11.28515625" style="34" customWidth="1"/>
    <col min="8450" max="8450" width="53" style="34" bestFit="1" customWidth="1"/>
    <col min="8451" max="8452" width="16.140625" style="34" customWidth="1"/>
    <col min="8453" max="8453" width="20.5703125" style="34" customWidth="1"/>
    <col min="8454" max="8454" width="1.140625" style="34" customWidth="1"/>
    <col min="8455" max="8704" width="9.140625" style="34"/>
    <col min="8705" max="8705" width="11.28515625" style="34" customWidth="1"/>
    <col min="8706" max="8706" width="53" style="34" bestFit="1" customWidth="1"/>
    <col min="8707" max="8708" width="16.140625" style="34" customWidth="1"/>
    <col min="8709" max="8709" width="20.5703125" style="34" customWidth="1"/>
    <col min="8710" max="8710" width="1.140625" style="34" customWidth="1"/>
    <col min="8711" max="8960" width="9.140625" style="34"/>
    <col min="8961" max="8961" width="11.28515625" style="34" customWidth="1"/>
    <col min="8962" max="8962" width="53" style="34" bestFit="1" customWidth="1"/>
    <col min="8963" max="8964" width="16.140625" style="34" customWidth="1"/>
    <col min="8965" max="8965" width="20.5703125" style="34" customWidth="1"/>
    <col min="8966" max="8966" width="1.140625" style="34" customWidth="1"/>
    <col min="8967" max="9216" width="9.140625" style="34"/>
    <col min="9217" max="9217" width="11.28515625" style="34" customWidth="1"/>
    <col min="9218" max="9218" width="53" style="34" bestFit="1" customWidth="1"/>
    <col min="9219" max="9220" width="16.140625" style="34" customWidth="1"/>
    <col min="9221" max="9221" width="20.5703125" style="34" customWidth="1"/>
    <col min="9222" max="9222" width="1.140625" style="34" customWidth="1"/>
    <col min="9223" max="9472" width="9.140625" style="34"/>
    <col min="9473" max="9473" width="11.28515625" style="34" customWidth="1"/>
    <col min="9474" max="9474" width="53" style="34" bestFit="1" customWidth="1"/>
    <col min="9475" max="9476" width="16.140625" style="34" customWidth="1"/>
    <col min="9477" max="9477" width="20.5703125" style="34" customWidth="1"/>
    <col min="9478" max="9478" width="1.140625" style="34" customWidth="1"/>
    <col min="9479" max="9728" width="9.140625" style="34"/>
    <col min="9729" max="9729" width="11.28515625" style="34" customWidth="1"/>
    <col min="9730" max="9730" width="53" style="34" bestFit="1" customWidth="1"/>
    <col min="9731" max="9732" width="16.140625" style="34" customWidth="1"/>
    <col min="9733" max="9733" width="20.5703125" style="34" customWidth="1"/>
    <col min="9734" max="9734" width="1.140625" style="34" customWidth="1"/>
    <col min="9735" max="9984" width="9.140625" style="34"/>
    <col min="9985" max="9985" width="11.28515625" style="34" customWidth="1"/>
    <col min="9986" max="9986" width="53" style="34" bestFit="1" customWidth="1"/>
    <col min="9987" max="9988" width="16.140625" style="34" customWidth="1"/>
    <col min="9989" max="9989" width="20.5703125" style="34" customWidth="1"/>
    <col min="9990" max="9990" width="1.140625" style="34" customWidth="1"/>
    <col min="9991" max="10240" width="9.140625" style="34"/>
    <col min="10241" max="10241" width="11.28515625" style="34" customWidth="1"/>
    <col min="10242" max="10242" width="53" style="34" bestFit="1" customWidth="1"/>
    <col min="10243" max="10244" width="16.140625" style="34" customWidth="1"/>
    <col min="10245" max="10245" width="20.5703125" style="34" customWidth="1"/>
    <col min="10246" max="10246" width="1.140625" style="34" customWidth="1"/>
    <col min="10247" max="10496" width="9.140625" style="34"/>
    <col min="10497" max="10497" width="11.28515625" style="34" customWidth="1"/>
    <col min="10498" max="10498" width="53" style="34" bestFit="1" customWidth="1"/>
    <col min="10499" max="10500" width="16.140625" style="34" customWidth="1"/>
    <col min="10501" max="10501" width="20.5703125" style="34" customWidth="1"/>
    <col min="10502" max="10502" width="1.140625" style="34" customWidth="1"/>
    <col min="10503" max="10752" width="9.140625" style="34"/>
    <col min="10753" max="10753" width="11.28515625" style="34" customWidth="1"/>
    <col min="10754" max="10754" width="53" style="34" bestFit="1" customWidth="1"/>
    <col min="10755" max="10756" width="16.140625" style="34" customWidth="1"/>
    <col min="10757" max="10757" width="20.5703125" style="34" customWidth="1"/>
    <col min="10758" max="10758" width="1.140625" style="34" customWidth="1"/>
    <col min="10759" max="11008" width="9.140625" style="34"/>
    <col min="11009" max="11009" width="11.28515625" style="34" customWidth="1"/>
    <col min="11010" max="11010" width="53" style="34" bestFit="1" customWidth="1"/>
    <col min="11011" max="11012" width="16.140625" style="34" customWidth="1"/>
    <col min="11013" max="11013" width="20.5703125" style="34" customWidth="1"/>
    <col min="11014" max="11014" width="1.140625" style="34" customWidth="1"/>
    <col min="11015" max="11264" width="9.140625" style="34"/>
    <col min="11265" max="11265" width="11.28515625" style="34" customWidth="1"/>
    <col min="11266" max="11266" width="53" style="34" bestFit="1" customWidth="1"/>
    <col min="11267" max="11268" width="16.140625" style="34" customWidth="1"/>
    <col min="11269" max="11269" width="20.5703125" style="34" customWidth="1"/>
    <col min="11270" max="11270" width="1.140625" style="34" customWidth="1"/>
    <col min="11271" max="11520" width="9.140625" style="34"/>
    <col min="11521" max="11521" width="11.28515625" style="34" customWidth="1"/>
    <col min="11522" max="11522" width="53" style="34" bestFit="1" customWidth="1"/>
    <col min="11523" max="11524" width="16.140625" style="34" customWidth="1"/>
    <col min="11525" max="11525" width="20.5703125" style="34" customWidth="1"/>
    <col min="11526" max="11526" width="1.140625" style="34" customWidth="1"/>
    <col min="11527" max="11776" width="9.140625" style="34"/>
    <col min="11777" max="11777" width="11.28515625" style="34" customWidth="1"/>
    <col min="11778" max="11778" width="53" style="34" bestFit="1" customWidth="1"/>
    <col min="11779" max="11780" width="16.140625" style="34" customWidth="1"/>
    <col min="11781" max="11781" width="20.5703125" style="34" customWidth="1"/>
    <col min="11782" max="11782" width="1.140625" style="34" customWidth="1"/>
    <col min="11783" max="12032" width="9.140625" style="34"/>
    <col min="12033" max="12033" width="11.28515625" style="34" customWidth="1"/>
    <col min="12034" max="12034" width="53" style="34" bestFit="1" customWidth="1"/>
    <col min="12035" max="12036" width="16.140625" style="34" customWidth="1"/>
    <col min="12037" max="12037" width="20.5703125" style="34" customWidth="1"/>
    <col min="12038" max="12038" width="1.140625" style="34" customWidth="1"/>
    <col min="12039" max="12288" width="9.140625" style="34"/>
    <col min="12289" max="12289" width="11.28515625" style="34" customWidth="1"/>
    <col min="12290" max="12290" width="53" style="34" bestFit="1" customWidth="1"/>
    <col min="12291" max="12292" width="16.140625" style="34" customWidth="1"/>
    <col min="12293" max="12293" width="20.5703125" style="34" customWidth="1"/>
    <col min="12294" max="12294" width="1.140625" style="34" customWidth="1"/>
    <col min="12295" max="12544" width="9.140625" style="34"/>
    <col min="12545" max="12545" width="11.28515625" style="34" customWidth="1"/>
    <col min="12546" max="12546" width="53" style="34" bestFit="1" customWidth="1"/>
    <col min="12547" max="12548" width="16.140625" style="34" customWidth="1"/>
    <col min="12549" max="12549" width="20.5703125" style="34" customWidth="1"/>
    <col min="12550" max="12550" width="1.140625" style="34" customWidth="1"/>
    <col min="12551" max="12800" width="9.140625" style="34"/>
    <col min="12801" max="12801" width="11.28515625" style="34" customWidth="1"/>
    <col min="12802" max="12802" width="53" style="34" bestFit="1" customWidth="1"/>
    <col min="12803" max="12804" width="16.140625" style="34" customWidth="1"/>
    <col min="12805" max="12805" width="20.5703125" style="34" customWidth="1"/>
    <col min="12806" max="12806" width="1.140625" style="34" customWidth="1"/>
    <col min="12807" max="13056" width="9.140625" style="34"/>
    <col min="13057" max="13057" width="11.28515625" style="34" customWidth="1"/>
    <col min="13058" max="13058" width="53" style="34" bestFit="1" customWidth="1"/>
    <col min="13059" max="13060" width="16.140625" style="34" customWidth="1"/>
    <col min="13061" max="13061" width="20.5703125" style="34" customWidth="1"/>
    <col min="13062" max="13062" width="1.140625" style="34" customWidth="1"/>
    <col min="13063" max="13312" width="9.140625" style="34"/>
    <col min="13313" max="13313" width="11.28515625" style="34" customWidth="1"/>
    <col min="13314" max="13314" width="53" style="34" bestFit="1" customWidth="1"/>
    <col min="13315" max="13316" width="16.140625" style="34" customWidth="1"/>
    <col min="13317" max="13317" width="20.5703125" style="34" customWidth="1"/>
    <col min="13318" max="13318" width="1.140625" style="34" customWidth="1"/>
    <col min="13319" max="13568" width="9.140625" style="34"/>
    <col min="13569" max="13569" width="11.28515625" style="34" customWidth="1"/>
    <col min="13570" max="13570" width="53" style="34" bestFit="1" customWidth="1"/>
    <col min="13571" max="13572" width="16.140625" style="34" customWidth="1"/>
    <col min="13573" max="13573" width="20.5703125" style="34" customWidth="1"/>
    <col min="13574" max="13574" width="1.140625" style="34" customWidth="1"/>
    <col min="13575" max="13824" width="9.140625" style="34"/>
    <col min="13825" max="13825" width="11.28515625" style="34" customWidth="1"/>
    <col min="13826" max="13826" width="53" style="34" bestFit="1" customWidth="1"/>
    <col min="13827" max="13828" width="16.140625" style="34" customWidth="1"/>
    <col min="13829" max="13829" width="20.5703125" style="34" customWidth="1"/>
    <col min="13830" max="13830" width="1.140625" style="34" customWidth="1"/>
    <col min="13831" max="14080" width="9.140625" style="34"/>
    <col min="14081" max="14081" width="11.28515625" style="34" customWidth="1"/>
    <col min="14082" max="14082" width="53" style="34" bestFit="1" customWidth="1"/>
    <col min="14083" max="14084" width="16.140625" style="34" customWidth="1"/>
    <col min="14085" max="14085" width="20.5703125" style="34" customWidth="1"/>
    <col min="14086" max="14086" width="1.140625" style="34" customWidth="1"/>
    <col min="14087" max="14336" width="9.140625" style="34"/>
    <col min="14337" max="14337" width="11.28515625" style="34" customWidth="1"/>
    <col min="14338" max="14338" width="53" style="34" bestFit="1" customWidth="1"/>
    <col min="14339" max="14340" width="16.140625" style="34" customWidth="1"/>
    <col min="14341" max="14341" width="20.5703125" style="34" customWidth="1"/>
    <col min="14342" max="14342" width="1.140625" style="34" customWidth="1"/>
    <col min="14343" max="14592" width="9.140625" style="34"/>
    <col min="14593" max="14593" width="11.28515625" style="34" customWidth="1"/>
    <col min="14594" max="14594" width="53" style="34" bestFit="1" customWidth="1"/>
    <col min="14595" max="14596" width="16.140625" style="34" customWidth="1"/>
    <col min="14597" max="14597" width="20.5703125" style="34" customWidth="1"/>
    <col min="14598" max="14598" width="1.140625" style="34" customWidth="1"/>
    <col min="14599" max="14848" width="9.140625" style="34"/>
    <col min="14849" max="14849" width="11.28515625" style="34" customWidth="1"/>
    <col min="14850" max="14850" width="53" style="34" bestFit="1" customWidth="1"/>
    <col min="14851" max="14852" width="16.140625" style="34" customWidth="1"/>
    <col min="14853" max="14853" width="20.5703125" style="34" customWidth="1"/>
    <col min="14854" max="14854" width="1.140625" style="34" customWidth="1"/>
    <col min="14855" max="15104" width="9.140625" style="34"/>
    <col min="15105" max="15105" width="11.28515625" style="34" customWidth="1"/>
    <col min="15106" max="15106" width="53" style="34" bestFit="1" customWidth="1"/>
    <col min="15107" max="15108" width="16.140625" style="34" customWidth="1"/>
    <col min="15109" max="15109" width="20.5703125" style="34" customWidth="1"/>
    <col min="15110" max="15110" width="1.140625" style="34" customWidth="1"/>
    <col min="15111" max="15360" width="9.140625" style="34"/>
    <col min="15361" max="15361" width="11.28515625" style="34" customWidth="1"/>
    <col min="15362" max="15362" width="53" style="34" bestFit="1" customWidth="1"/>
    <col min="15363" max="15364" width="16.140625" style="34" customWidth="1"/>
    <col min="15365" max="15365" width="20.5703125" style="34" customWidth="1"/>
    <col min="15366" max="15366" width="1.140625" style="34" customWidth="1"/>
    <col min="15367" max="15616" width="9.140625" style="34"/>
    <col min="15617" max="15617" width="11.28515625" style="34" customWidth="1"/>
    <col min="15618" max="15618" width="53" style="34" bestFit="1" customWidth="1"/>
    <col min="15619" max="15620" width="16.140625" style="34" customWidth="1"/>
    <col min="15621" max="15621" width="20.5703125" style="34" customWidth="1"/>
    <col min="15622" max="15622" width="1.140625" style="34" customWidth="1"/>
    <col min="15623" max="15872" width="9.140625" style="34"/>
    <col min="15873" max="15873" width="11.28515625" style="34" customWidth="1"/>
    <col min="15874" max="15874" width="53" style="34" bestFit="1" customWidth="1"/>
    <col min="15875" max="15876" width="16.140625" style="34" customWidth="1"/>
    <col min="15877" max="15877" width="20.5703125" style="34" customWidth="1"/>
    <col min="15878" max="15878" width="1.140625" style="34" customWidth="1"/>
    <col min="15879" max="16128" width="9.140625" style="34"/>
    <col min="16129" max="16129" width="11.28515625" style="34" customWidth="1"/>
    <col min="16130" max="16130" width="53" style="34" bestFit="1" customWidth="1"/>
    <col min="16131" max="16132" width="16.140625" style="34" customWidth="1"/>
    <col min="16133" max="16133" width="20.5703125" style="34" customWidth="1"/>
    <col min="16134" max="16134" width="1.140625" style="34" customWidth="1"/>
    <col min="16135" max="16384" width="9.140625" style="34"/>
  </cols>
  <sheetData>
    <row r="1" spans="1:10" ht="7.9" customHeight="1" x14ac:dyDescent="0.2"/>
    <row r="2" spans="1:10" x14ac:dyDescent="0.2">
      <c r="A2" s="141" t="s">
        <v>0</v>
      </c>
      <c r="B2" s="142"/>
    </row>
    <row r="3" spans="1:10" x14ac:dyDescent="0.2">
      <c r="A3" s="142"/>
      <c r="B3" s="142"/>
      <c r="D3" s="143"/>
    </row>
    <row r="4" spans="1:10" x14ac:dyDescent="0.2">
      <c r="A4" s="141" t="s">
        <v>1</v>
      </c>
      <c r="B4" s="142"/>
      <c r="D4" s="143"/>
    </row>
    <row r="5" spans="1:10" x14ac:dyDescent="0.2">
      <c r="A5" s="142"/>
      <c r="B5" s="142"/>
    </row>
    <row r="6" spans="1:10" ht="14.1" customHeight="1" x14ac:dyDescent="0.2">
      <c r="A6" s="141" t="s">
        <v>2</v>
      </c>
      <c r="B6" s="142"/>
    </row>
    <row r="7" spans="1:10" ht="11.1" customHeight="1" x14ac:dyDescent="0.2"/>
    <row r="8" spans="1:10" ht="18" customHeight="1" x14ac:dyDescent="0.2"/>
    <row r="9" spans="1:10" ht="30" customHeight="1" x14ac:dyDescent="0.2">
      <c r="A9" s="144" t="s">
        <v>218</v>
      </c>
      <c r="B9" s="145"/>
      <c r="C9" s="145"/>
      <c r="D9" s="145"/>
      <c r="E9" s="145"/>
      <c r="F9" s="146"/>
    </row>
    <row r="10" spans="1:10" ht="36" x14ac:dyDescent="0.2">
      <c r="A10" s="114" t="s">
        <v>3</v>
      </c>
      <c r="B10" s="114"/>
      <c r="C10" s="115" t="s">
        <v>233</v>
      </c>
      <c r="D10" s="114" t="s">
        <v>4</v>
      </c>
      <c r="E10" s="114" t="s">
        <v>5</v>
      </c>
      <c r="F10" s="6" t="s">
        <v>237</v>
      </c>
    </row>
    <row r="11" spans="1:10" x14ac:dyDescent="0.2">
      <c r="A11" s="114" t="s">
        <v>6</v>
      </c>
      <c r="B11" s="114" t="s">
        <v>7</v>
      </c>
      <c r="C11" s="114" t="s">
        <v>17</v>
      </c>
      <c r="D11" s="114" t="s">
        <v>8</v>
      </c>
      <c r="E11" s="114" t="s">
        <v>18</v>
      </c>
      <c r="F11" s="24" t="s">
        <v>21</v>
      </c>
    </row>
    <row r="12" spans="1:10" x14ac:dyDescent="0.2">
      <c r="A12" s="80"/>
      <c r="B12" s="81" t="s">
        <v>12</v>
      </c>
      <c r="C12" s="82">
        <v>790730</v>
      </c>
      <c r="D12" s="82">
        <v>372892.78</v>
      </c>
      <c r="E12" s="82">
        <f t="shared" ref="E12:E20" si="0">C12-D12</f>
        <v>417837.22</v>
      </c>
      <c r="F12" s="28">
        <f>D12/C12*100</f>
        <v>47.158041303605529</v>
      </c>
    </row>
    <row r="13" spans="1:10" x14ac:dyDescent="0.2">
      <c r="A13" s="83" t="s">
        <v>219</v>
      </c>
      <c r="B13" s="84" t="s">
        <v>220</v>
      </c>
      <c r="C13" s="85">
        <v>790730</v>
      </c>
      <c r="D13" s="85">
        <v>372892.78</v>
      </c>
      <c r="E13" s="85">
        <f t="shared" si="0"/>
        <v>417837.22</v>
      </c>
      <c r="F13" s="111">
        <f>D13/C13*100</f>
        <v>47.158041303605529</v>
      </c>
    </row>
    <row r="14" spans="1:10" ht="22.5" x14ac:dyDescent="0.2">
      <c r="A14" s="86" t="s">
        <v>221</v>
      </c>
      <c r="B14" s="87" t="s">
        <v>222</v>
      </c>
      <c r="C14" s="88">
        <v>790730</v>
      </c>
      <c r="D14" s="88">
        <v>372892.78</v>
      </c>
      <c r="E14" s="88">
        <f t="shared" si="0"/>
        <v>417837.22</v>
      </c>
      <c r="F14" s="112">
        <f t="shared" ref="F14:F77" si="1">D14/C14*100</f>
        <v>47.158041303605529</v>
      </c>
      <c r="H14" s="120"/>
      <c r="I14" s="120"/>
      <c r="J14" s="120"/>
    </row>
    <row r="15" spans="1:10" ht="33.75" x14ac:dyDescent="0.2">
      <c r="A15" s="89" t="s">
        <v>223</v>
      </c>
      <c r="B15" s="90" t="s">
        <v>0</v>
      </c>
      <c r="C15" s="91">
        <v>790730</v>
      </c>
      <c r="D15" s="91">
        <v>372892.78</v>
      </c>
      <c r="E15" s="91">
        <f t="shared" si="0"/>
        <v>417837.22</v>
      </c>
      <c r="F15" s="113">
        <f t="shared" si="1"/>
        <v>47.158041303605529</v>
      </c>
      <c r="H15" s="120"/>
      <c r="I15" s="120"/>
      <c r="J15" s="120"/>
    </row>
    <row r="16" spans="1:10" x14ac:dyDescent="0.2">
      <c r="A16" s="92" t="s">
        <v>224</v>
      </c>
      <c r="B16" s="93" t="s">
        <v>184</v>
      </c>
      <c r="C16" s="94">
        <v>94830</v>
      </c>
      <c r="D16" s="94">
        <v>81231.070000000007</v>
      </c>
      <c r="E16" s="94">
        <f t="shared" si="0"/>
        <v>13598.929999999993</v>
      </c>
      <c r="F16" s="107">
        <f t="shared" si="1"/>
        <v>85.659675208267444</v>
      </c>
      <c r="H16" s="120"/>
      <c r="I16" s="120"/>
      <c r="J16" s="120"/>
    </row>
    <row r="17" spans="1:10" x14ac:dyDescent="0.2">
      <c r="A17" s="95" t="s">
        <v>183</v>
      </c>
      <c r="B17" s="96" t="s">
        <v>184</v>
      </c>
      <c r="C17" s="97">
        <v>5100</v>
      </c>
      <c r="D17" s="97">
        <v>23806.31</v>
      </c>
      <c r="E17" s="97">
        <f t="shared" si="0"/>
        <v>-18706.310000000001</v>
      </c>
      <c r="F17" s="108">
        <f t="shared" si="1"/>
        <v>466.79039215686277</v>
      </c>
      <c r="H17" s="120"/>
      <c r="I17" s="120"/>
      <c r="J17" s="120"/>
    </row>
    <row r="18" spans="1:10" x14ac:dyDescent="0.2">
      <c r="A18" s="98" t="s">
        <v>225</v>
      </c>
      <c r="B18" s="99" t="s">
        <v>226</v>
      </c>
      <c r="C18" s="100">
        <v>5100</v>
      </c>
      <c r="D18" s="100">
        <v>23806.31</v>
      </c>
      <c r="E18" s="100">
        <f t="shared" si="0"/>
        <v>-18706.310000000001</v>
      </c>
      <c r="F18" s="109">
        <f t="shared" si="1"/>
        <v>466.79039215686277</v>
      </c>
      <c r="H18" s="120"/>
      <c r="I18" s="120"/>
      <c r="J18" s="120"/>
    </row>
    <row r="19" spans="1:10" ht="22.5" x14ac:dyDescent="0.2">
      <c r="A19" s="101" t="s">
        <v>202</v>
      </c>
      <c r="B19" s="102" t="s">
        <v>203</v>
      </c>
      <c r="C19" s="103">
        <v>5100</v>
      </c>
      <c r="D19" s="103">
        <v>1132.04</v>
      </c>
      <c r="E19" s="103">
        <f t="shared" si="0"/>
        <v>3967.96</v>
      </c>
      <c r="F19" s="110">
        <f t="shared" si="1"/>
        <v>22.196862745098038</v>
      </c>
      <c r="H19" s="120"/>
      <c r="I19" s="120"/>
      <c r="J19" s="120"/>
    </row>
    <row r="20" spans="1:10" x14ac:dyDescent="0.2">
      <c r="A20" s="104" t="s">
        <v>74</v>
      </c>
      <c r="B20" s="105" t="s">
        <v>75</v>
      </c>
      <c r="C20" s="106">
        <v>5100</v>
      </c>
      <c r="D20" s="106">
        <v>1132.04</v>
      </c>
      <c r="E20" s="106">
        <f t="shared" si="0"/>
        <v>3967.96</v>
      </c>
      <c r="F20" s="79">
        <f t="shared" si="1"/>
        <v>22.196862745098038</v>
      </c>
      <c r="H20" s="120"/>
      <c r="I20" s="120"/>
      <c r="J20" s="120"/>
    </row>
    <row r="21" spans="1:10" x14ac:dyDescent="0.2">
      <c r="A21" s="104" t="s">
        <v>80</v>
      </c>
      <c r="B21" s="105" t="s">
        <v>81</v>
      </c>
      <c r="C21" s="106">
        <v>1300</v>
      </c>
      <c r="D21" s="106">
        <v>0</v>
      </c>
      <c r="E21" s="106">
        <f t="shared" ref="E21:E84" si="2">C21-D21</f>
        <v>1300</v>
      </c>
      <c r="F21" s="79">
        <f t="shared" si="1"/>
        <v>0</v>
      </c>
      <c r="H21" s="120"/>
      <c r="I21" s="120"/>
      <c r="J21" s="120"/>
    </row>
    <row r="22" spans="1:10" x14ac:dyDescent="0.2">
      <c r="A22" s="104" t="s">
        <v>92</v>
      </c>
      <c r="B22" s="105" t="s">
        <v>93</v>
      </c>
      <c r="C22" s="106">
        <v>0</v>
      </c>
      <c r="D22" s="106">
        <v>0</v>
      </c>
      <c r="E22" s="106">
        <f t="shared" si="2"/>
        <v>0</v>
      </c>
      <c r="F22" s="79" t="e">
        <f t="shared" si="1"/>
        <v>#DIV/0!</v>
      </c>
      <c r="H22" s="120"/>
      <c r="I22" s="120"/>
      <c r="J22" s="120"/>
    </row>
    <row r="23" spans="1:10" x14ac:dyDescent="0.2">
      <c r="A23" s="104" t="s">
        <v>112</v>
      </c>
      <c r="B23" s="105" t="s">
        <v>113</v>
      </c>
      <c r="C23" s="106">
        <v>600</v>
      </c>
      <c r="D23" s="106">
        <v>0</v>
      </c>
      <c r="E23" s="106">
        <f t="shared" si="2"/>
        <v>600</v>
      </c>
      <c r="F23" s="79">
        <f t="shared" si="1"/>
        <v>0</v>
      </c>
      <c r="H23" s="120"/>
      <c r="I23" s="120"/>
      <c r="J23" s="120"/>
    </row>
    <row r="24" spans="1:10" x14ac:dyDescent="0.2">
      <c r="A24" s="104" t="s">
        <v>122</v>
      </c>
      <c r="B24" s="105" t="s">
        <v>123</v>
      </c>
      <c r="C24" s="106">
        <v>3200</v>
      </c>
      <c r="D24" s="106">
        <v>1132.04</v>
      </c>
      <c r="E24" s="106">
        <f t="shared" si="2"/>
        <v>2067.96</v>
      </c>
      <c r="F24" s="79">
        <f t="shared" si="1"/>
        <v>35.376249999999999</v>
      </c>
      <c r="H24" s="120"/>
      <c r="I24" s="120"/>
      <c r="J24" s="120"/>
    </row>
    <row r="25" spans="1:10" ht="22.5" x14ac:dyDescent="0.2">
      <c r="A25" s="101" t="s">
        <v>206</v>
      </c>
      <c r="B25" s="102" t="s">
        <v>207</v>
      </c>
      <c r="C25" s="103">
        <v>0</v>
      </c>
      <c r="D25" s="103">
        <v>5464.27</v>
      </c>
      <c r="E25" s="103">
        <f t="shared" si="2"/>
        <v>-5464.27</v>
      </c>
      <c r="F25" s="110" t="e">
        <f t="shared" si="1"/>
        <v>#DIV/0!</v>
      </c>
    </row>
    <row r="26" spans="1:10" x14ac:dyDescent="0.2">
      <c r="A26" s="104" t="s">
        <v>74</v>
      </c>
      <c r="B26" s="105" t="s">
        <v>75</v>
      </c>
      <c r="C26" s="106">
        <v>0</v>
      </c>
      <c r="D26" s="106">
        <v>5464.27</v>
      </c>
      <c r="E26" s="106">
        <f t="shared" si="2"/>
        <v>-5464.27</v>
      </c>
      <c r="F26" s="79" t="e">
        <f t="shared" si="1"/>
        <v>#DIV/0!</v>
      </c>
    </row>
    <row r="27" spans="1:10" x14ac:dyDescent="0.2">
      <c r="A27" s="104" t="s">
        <v>134</v>
      </c>
      <c r="B27" s="105" t="s">
        <v>121</v>
      </c>
      <c r="C27" s="106">
        <v>0</v>
      </c>
      <c r="D27" s="106">
        <v>5464.27</v>
      </c>
      <c r="E27" s="106">
        <v>-5464.27</v>
      </c>
      <c r="F27" s="79" t="e">
        <f t="shared" si="1"/>
        <v>#DIV/0!</v>
      </c>
    </row>
    <row r="28" spans="1:10" ht="22.5" x14ac:dyDescent="0.2">
      <c r="A28" s="101" t="s">
        <v>204</v>
      </c>
      <c r="B28" s="102" t="s">
        <v>205</v>
      </c>
      <c r="C28" s="103">
        <v>15600</v>
      </c>
      <c r="D28" s="103">
        <v>17210</v>
      </c>
      <c r="E28" s="103">
        <f t="shared" si="2"/>
        <v>-1610</v>
      </c>
      <c r="F28" s="110">
        <f t="shared" si="1"/>
        <v>110.32051282051283</v>
      </c>
    </row>
    <row r="29" spans="1:10" x14ac:dyDescent="0.2">
      <c r="A29" s="104" t="s">
        <v>74</v>
      </c>
      <c r="B29" s="105" t="s">
        <v>75</v>
      </c>
      <c r="C29" s="106">
        <v>14100</v>
      </c>
      <c r="D29" s="106">
        <v>368.75</v>
      </c>
      <c r="E29" s="106">
        <f t="shared" si="2"/>
        <v>13731.25</v>
      </c>
      <c r="F29" s="79">
        <f t="shared" si="1"/>
        <v>2.6152482269503547</v>
      </c>
    </row>
    <row r="30" spans="1:10" x14ac:dyDescent="0.2">
      <c r="A30" s="104" t="s">
        <v>104</v>
      </c>
      <c r="B30" s="105" t="s">
        <v>105</v>
      </c>
      <c r="C30" s="106">
        <v>14100</v>
      </c>
      <c r="D30" s="106">
        <v>368.75</v>
      </c>
      <c r="E30" s="106">
        <f t="shared" si="2"/>
        <v>13731.25</v>
      </c>
      <c r="F30" s="79">
        <f t="shared" si="1"/>
        <v>2.6152482269503547</v>
      </c>
    </row>
    <row r="31" spans="1:10" x14ac:dyDescent="0.2">
      <c r="A31" s="104" t="s">
        <v>160</v>
      </c>
      <c r="B31" s="105" t="s">
        <v>161</v>
      </c>
      <c r="C31" s="106">
        <v>1500</v>
      </c>
      <c r="D31" s="106">
        <v>16841.25</v>
      </c>
      <c r="E31" s="106">
        <f t="shared" si="2"/>
        <v>-15341.25</v>
      </c>
      <c r="F31" s="79">
        <f t="shared" si="1"/>
        <v>1122.75</v>
      </c>
    </row>
    <row r="32" spans="1:10" x14ac:dyDescent="0.2">
      <c r="A32" s="104" t="s">
        <v>164</v>
      </c>
      <c r="B32" s="105" t="s">
        <v>165</v>
      </c>
      <c r="C32" s="106">
        <v>0</v>
      </c>
      <c r="D32" s="106">
        <v>0</v>
      </c>
      <c r="E32" s="106">
        <f t="shared" si="2"/>
        <v>0</v>
      </c>
      <c r="F32" s="79" t="e">
        <f t="shared" si="1"/>
        <v>#DIV/0!</v>
      </c>
    </row>
    <row r="33" spans="1:10" x14ac:dyDescent="0.2">
      <c r="A33" s="104" t="s">
        <v>168</v>
      </c>
      <c r="B33" s="105" t="s">
        <v>169</v>
      </c>
      <c r="C33" s="106">
        <v>0</v>
      </c>
      <c r="D33" s="106">
        <v>0</v>
      </c>
      <c r="E33" s="106">
        <f t="shared" si="2"/>
        <v>0</v>
      </c>
      <c r="F33" s="79" t="e">
        <f t="shared" si="1"/>
        <v>#DIV/0!</v>
      </c>
      <c r="H33" s="120"/>
      <c r="I33" s="120"/>
    </row>
    <row r="34" spans="1:10" x14ac:dyDescent="0.2">
      <c r="A34" s="104" t="s">
        <v>170</v>
      </c>
      <c r="B34" s="105" t="s">
        <v>171</v>
      </c>
      <c r="C34" s="106">
        <v>0</v>
      </c>
      <c r="D34" s="106">
        <v>0</v>
      </c>
      <c r="E34" s="106">
        <f t="shared" si="2"/>
        <v>0</v>
      </c>
      <c r="F34" s="79" t="e">
        <f t="shared" si="1"/>
        <v>#DIV/0!</v>
      </c>
    </row>
    <row r="35" spans="1:10" x14ac:dyDescent="0.2">
      <c r="A35" s="104" t="s">
        <v>172</v>
      </c>
      <c r="B35" s="105" t="s">
        <v>173</v>
      </c>
      <c r="C35" s="106">
        <v>1000</v>
      </c>
      <c r="D35" s="106">
        <v>16841.25</v>
      </c>
      <c r="E35" s="106">
        <f t="shared" si="2"/>
        <v>-15841.25</v>
      </c>
      <c r="F35" s="79">
        <f t="shared" si="1"/>
        <v>1684.1249999999998</v>
      </c>
    </row>
    <row r="36" spans="1:10" x14ac:dyDescent="0.2">
      <c r="A36" s="104" t="s">
        <v>176</v>
      </c>
      <c r="B36" s="105" t="s">
        <v>177</v>
      </c>
      <c r="C36" s="106">
        <v>500</v>
      </c>
      <c r="D36" s="106">
        <v>0</v>
      </c>
      <c r="E36" s="106">
        <f t="shared" si="2"/>
        <v>500</v>
      </c>
      <c r="F36" s="79">
        <f t="shared" si="1"/>
        <v>0</v>
      </c>
    </row>
    <row r="37" spans="1:10" x14ac:dyDescent="0.2">
      <c r="A37" s="95" t="s">
        <v>185</v>
      </c>
      <c r="B37" s="96" t="s">
        <v>186</v>
      </c>
      <c r="C37" s="97">
        <v>89730</v>
      </c>
      <c r="D37" s="97">
        <v>57424.76</v>
      </c>
      <c r="E37" s="97">
        <f t="shared" si="2"/>
        <v>32305.239999999998</v>
      </c>
      <c r="F37" s="108">
        <f t="shared" si="1"/>
        <v>63.997280731082142</v>
      </c>
      <c r="H37" s="120"/>
      <c r="I37" s="120"/>
      <c r="J37" s="120"/>
    </row>
    <row r="38" spans="1:10" x14ac:dyDescent="0.2">
      <c r="A38" s="98" t="s">
        <v>225</v>
      </c>
      <c r="B38" s="99" t="s">
        <v>226</v>
      </c>
      <c r="C38" s="100">
        <v>89730</v>
      </c>
      <c r="D38" s="100">
        <v>57424.76</v>
      </c>
      <c r="E38" s="100">
        <f t="shared" si="2"/>
        <v>32305.239999999998</v>
      </c>
      <c r="F38" s="109">
        <f t="shared" si="1"/>
        <v>63.997280731082142</v>
      </c>
      <c r="H38" s="120"/>
      <c r="I38" s="120"/>
      <c r="J38" s="120"/>
    </row>
    <row r="39" spans="1:10" ht="22.5" x14ac:dyDescent="0.2">
      <c r="A39" s="101" t="s">
        <v>202</v>
      </c>
      <c r="B39" s="102" t="s">
        <v>203</v>
      </c>
      <c r="C39" s="103">
        <v>89730</v>
      </c>
      <c r="D39" s="103">
        <v>55626.92</v>
      </c>
      <c r="E39" s="103">
        <f t="shared" si="2"/>
        <v>34103.08</v>
      </c>
      <c r="F39" s="110">
        <f t="shared" si="1"/>
        <v>61.993669898584635</v>
      </c>
    </row>
    <row r="40" spans="1:10" x14ac:dyDescent="0.2">
      <c r="A40" s="104" t="s">
        <v>74</v>
      </c>
      <c r="B40" s="105" t="s">
        <v>75</v>
      </c>
      <c r="C40" s="106">
        <v>89730</v>
      </c>
      <c r="D40" s="106">
        <v>55526.92</v>
      </c>
      <c r="E40" s="106">
        <f t="shared" si="2"/>
        <v>34203.08</v>
      </c>
      <c r="F40" s="79">
        <f t="shared" si="1"/>
        <v>61.882224451131172</v>
      </c>
    </row>
    <row r="41" spans="1:10" x14ac:dyDescent="0.2">
      <c r="A41" s="104" t="s">
        <v>78</v>
      </c>
      <c r="B41" s="105" t="s">
        <v>79</v>
      </c>
      <c r="C41" s="106">
        <v>100</v>
      </c>
      <c r="D41" s="106">
        <v>100</v>
      </c>
      <c r="E41" s="106">
        <f t="shared" si="2"/>
        <v>0</v>
      </c>
      <c r="F41" s="79">
        <f t="shared" si="1"/>
        <v>100</v>
      </c>
    </row>
    <row r="42" spans="1:10" x14ac:dyDescent="0.2">
      <c r="A42" s="104" t="s">
        <v>80</v>
      </c>
      <c r="B42" s="105" t="s">
        <v>81</v>
      </c>
      <c r="C42" s="106">
        <v>11600</v>
      </c>
      <c r="D42" s="106">
        <v>7979.75</v>
      </c>
      <c r="E42" s="106">
        <f t="shared" si="2"/>
        <v>3620.25</v>
      </c>
      <c r="F42" s="79">
        <f t="shared" si="1"/>
        <v>68.790948275862078</v>
      </c>
    </row>
    <row r="43" spans="1:10" x14ac:dyDescent="0.2">
      <c r="A43" s="104" t="s">
        <v>82</v>
      </c>
      <c r="B43" s="105" t="s">
        <v>83</v>
      </c>
      <c r="C43" s="106">
        <v>200</v>
      </c>
      <c r="D43" s="106">
        <v>200</v>
      </c>
      <c r="E43" s="106">
        <f t="shared" si="2"/>
        <v>0</v>
      </c>
      <c r="F43" s="79">
        <f t="shared" si="1"/>
        <v>100</v>
      </c>
    </row>
    <row r="44" spans="1:10" x14ac:dyDescent="0.2">
      <c r="A44" s="104" t="s">
        <v>84</v>
      </c>
      <c r="B44" s="105" t="s">
        <v>85</v>
      </c>
      <c r="C44" s="106">
        <v>0</v>
      </c>
      <c r="D44" s="106">
        <v>0</v>
      </c>
      <c r="E44" s="106">
        <f t="shared" si="2"/>
        <v>0</v>
      </c>
      <c r="F44" s="79" t="s">
        <v>34</v>
      </c>
    </row>
    <row r="45" spans="1:10" x14ac:dyDescent="0.2">
      <c r="A45" s="104" t="s">
        <v>88</v>
      </c>
      <c r="B45" s="105" t="s">
        <v>89</v>
      </c>
      <c r="C45" s="106">
        <v>900</v>
      </c>
      <c r="D45" s="106">
        <v>900</v>
      </c>
      <c r="E45" s="106">
        <f t="shared" si="2"/>
        <v>0</v>
      </c>
      <c r="F45" s="79">
        <f t="shared" si="1"/>
        <v>100</v>
      </c>
    </row>
    <row r="46" spans="1:10" x14ac:dyDescent="0.2">
      <c r="A46" s="104" t="s">
        <v>90</v>
      </c>
      <c r="B46" s="105" t="s">
        <v>91</v>
      </c>
      <c r="C46" s="106">
        <v>64400</v>
      </c>
      <c r="D46" s="106">
        <v>37719.24</v>
      </c>
      <c r="E46" s="106">
        <f t="shared" si="2"/>
        <v>26680.760000000002</v>
      </c>
      <c r="F46" s="79">
        <f t="shared" si="1"/>
        <v>58.570248447204968</v>
      </c>
    </row>
    <row r="47" spans="1:10" x14ac:dyDescent="0.2">
      <c r="A47" s="104" t="s">
        <v>92</v>
      </c>
      <c r="B47" s="105" t="s">
        <v>93</v>
      </c>
      <c r="C47" s="106">
        <v>0</v>
      </c>
      <c r="D47" s="106">
        <v>0</v>
      </c>
      <c r="E47" s="106">
        <f t="shared" si="2"/>
        <v>0</v>
      </c>
      <c r="F47" s="79" t="s">
        <v>34</v>
      </c>
    </row>
    <row r="48" spans="1:10" x14ac:dyDescent="0.2">
      <c r="A48" s="104" t="s">
        <v>94</v>
      </c>
      <c r="B48" s="105" t="s">
        <v>95</v>
      </c>
      <c r="C48" s="106">
        <v>500</v>
      </c>
      <c r="D48" s="106">
        <v>500</v>
      </c>
      <c r="E48" s="106">
        <f t="shared" si="2"/>
        <v>0</v>
      </c>
      <c r="F48" s="79">
        <f t="shared" si="1"/>
        <v>100</v>
      </c>
    </row>
    <row r="49" spans="1:6" x14ac:dyDescent="0.2">
      <c r="A49" s="104" t="s">
        <v>96</v>
      </c>
      <c r="B49" s="105" t="s">
        <v>97</v>
      </c>
      <c r="C49" s="106">
        <v>200</v>
      </c>
      <c r="D49" s="106">
        <v>200</v>
      </c>
      <c r="E49" s="106">
        <f t="shared" si="2"/>
        <v>0</v>
      </c>
      <c r="F49" s="79">
        <f t="shared" si="1"/>
        <v>100</v>
      </c>
    </row>
    <row r="50" spans="1:6" x14ac:dyDescent="0.2">
      <c r="A50" s="104" t="s">
        <v>102</v>
      </c>
      <c r="B50" s="105" t="s">
        <v>103</v>
      </c>
      <c r="C50" s="106">
        <v>400</v>
      </c>
      <c r="D50" s="106">
        <v>400</v>
      </c>
      <c r="E50" s="106">
        <f t="shared" si="2"/>
        <v>0</v>
      </c>
      <c r="F50" s="79">
        <f t="shared" si="1"/>
        <v>100</v>
      </c>
    </row>
    <row r="51" spans="1:6" x14ac:dyDescent="0.2">
      <c r="A51" s="104" t="s">
        <v>104</v>
      </c>
      <c r="B51" s="105" t="s">
        <v>105</v>
      </c>
      <c r="C51" s="106">
        <v>6900</v>
      </c>
      <c r="D51" s="106">
        <v>4563.25</v>
      </c>
      <c r="E51" s="106">
        <f t="shared" si="2"/>
        <v>2336.75</v>
      </c>
      <c r="F51" s="79">
        <f t="shared" si="1"/>
        <v>66.134057971014499</v>
      </c>
    </row>
    <row r="52" spans="1:6" x14ac:dyDescent="0.2">
      <c r="A52" s="104" t="s">
        <v>106</v>
      </c>
      <c r="B52" s="105" t="s">
        <v>107</v>
      </c>
      <c r="C52" s="106">
        <v>100</v>
      </c>
      <c r="D52" s="106">
        <v>63.72</v>
      </c>
      <c r="E52" s="106">
        <f t="shared" si="2"/>
        <v>36.28</v>
      </c>
      <c r="F52" s="79">
        <f t="shared" si="1"/>
        <v>63.72</v>
      </c>
    </row>
    <row r="53" spans="1:6" x14ac:dyDescent="0.2">
      <c r="A53" s="104" t="s">
        <v>108</v>
      </c>
      <c r="B53" s="105" t="s">
        <v>109</v>
      </c>
      <c r="C53" s="106">
        <v>1300</v>
      </c>
      <c r="D53" s="106">
        <v>1300</v>
      </c>
      <c r="E53" s="106">
        <f t="shared" si="2"/>
        <v>0</v>
      </c>
      <c r="F53" s="79">
        <f t="shared" si="1"/>
        <v>100</v>
      </c>
    </row>
    <row r="54" spans="1:6" x14ac:dyDescent="0.2">
      <c r="A54" s="104" t="s">
        <v>110</v>
      </c>
      <c r="B54" s="105" t="s">
        <v>111</v>
      </c>
      <c r="C54" s="106">
        <v>0</v>
      </c>
      <c r="D54" s="106">
        <v>0</v>
      </c>
      <c r="E54" s="106">
        <f t="shared" si="2"/>
        <v>0</v>
      </c>
      <c r="F54" s="79" t="s">
        <v>34</v>
      </c>
    </row>
    <row r="55" spans="1:6" x14ac:dyDescent="0.2">
      <c r="A55" s="104" t="s">
        <v>112</v>
      </c>
      <c r="B55" s="105" t="s">
        <v>113</v>
      </c>
      <c r="C55" s="106">
        <v>600</v>
      </c>
      <c r="D55" s="106">
        <v>418.5</v>
      </c>
      <c r="E55" s="106">
        <f t="shared" si="2"/>
        <v>181.5</v>
      </c>
      <c r="F55" s="79">
        <f t="shared" si="1"/>
        <v>69.75</v>
      </c>
    </row>
    <row r="56" spans="1:6" x14ac:dyDescent="0.2">
      <c r="A56" s="104" t="s">
        <v>114</v>
      </c>
      <c r="B56" s="105" t="s">
        <v>115</v>
      </c>
      <c r="C56" s="106">
        <v>200</v>
      </c>
      <c r="D56" s="106">
        <v>200</v>
      </c>
      <c r="E56" s="106">
        <f t="shared" si="2"/>
        <v>0</v>
      </c>
      <c r="F56" s="79">
        <f t="shared" si="1"/>
        <v>100</v>
      </c>
    </row>
    <row r="57" spans="1:6" x14ac:dyDescent="0.2">
      <c r="A57" s="104" t="s">
        <v>116</v>
      </c>
      <c r="B57" s="105" t="s">
        <v>117</v>
      </c>
      <c r="C57" s="106">
        <v>200</v>
      </c>
      <c r="D57" s="106">
        <v>200</v>
      </c>
      <c r="E57" s="106">
        <f t="shared" si="2"/>
        <v>0</v>
      </c>
      <c r="F57" s="79">
        <f t="shared" si="1"/>
        <v>100</v>
      </c>
    </row>
    <row r="58" spans="1:6" x14ac:dyDescent="0.2">
      <c r="A58" s="104" t="s">
        <v>118</v>
      </c>
      <c r="B58" s="105" t="s">
        <v>119</v>
      </c>
      <c r="C58" s="106">
        <v>300</v>
      </c>
      <c r="D58" s="106">
        <v>300</v>
      </c>
      <c r="E58" s="106">
        <f t="shared" si="2"/>
        <v>0</v>
      </c>
      <c r="F58" s="79">
        <f t="shared" si="1"/>
        <v>100</v>
      </c>
    </row>
    <row r="59" spans="1:6" x14ac:dyDescent="0.2">
      <c r="A59" s="104" t="s">
        <v>124</v>
      </c>
      <c r="B59" s="105" t="s">
        <v>125</v>
      </c>
      <c r="C59" s="106">
        <v>1100</v>
      </c>
      <c r="D59" s="106">
        <v>0</v>
      </c>
      <c r="E59" s="106">
        <f t="shared" si="2"/>
        <v>1100</v>
      </c>
      <c r="F59" s="79">
        <f t="shared" si="1"/>
        <v>0</v>
      </c>
    </row>
    <row r="60" spans="1:6" x14ac:dyDescent="0.2">
      <c r="A60" s="104" t="s">
        <v>126</v>
      </c>
      <c r="B60" s="105" t="s">
        <v>127</v>
      </c>
      <c r="C60" s="106">
        <v>100</v>
      </c>
      <c r="D60" s="106">
        <v>32.46</v>
      </c>
      <c r="E60" s="106">
        <f t="shared" si="2"/>
        <v>67.539999999999992</v>
      </c>
      <c r="F60" s="79">
        <f t="shared" si="1"/>
        <v>32.46</v>
      </c>
    </row>
    <row r="61" spans="1:6" x14ac:dyDescent="0.2">
      <c r="A61" s="104" t="s">
        <v>128</v>
      </c>
      <c r="B61" s="105" t="s">
        <v>129</v>
      </c>
      <c r="C61" s="106">
        <v>50</v>
      </c>
      <c r="D61" s="106">
        <v>50</v>
      </c>
      <c r="E61" s="106">
        <f t="shared" si="2"/>
        <v>0</v>
      </c>
      <c r="F61" s="79">
        <f t="shared" si="1"/>
        <v>100</v>
      </c>
    </row>
    <row r="62" spans="1:6" x14ac:dyDescent="0.2">
      <c r="A62" s="104" t="s">
        <v>130</v>
      </c>
      <c r="B62" s="105" t="s">
        <v>131</v>
      </c>
      <c r="C62" s="106">
        <v>0</v>
      </c>
      <c r="D62" s="106">
        <v>0</v>
      </c>
      <c r="E62" s="106">
        <f t="shared" si="2"/>
        <v>0</v>
      </c>
      <c r="F62" s="79" t="s">
        <v>34</v>
      </c>
    </row>
    <row r="63" spans="1:6" x14ac:dyDescent="0.2">
      <c r="A63" s="104" t="s">
        <v>132</v>
      </c>
      <c r="B63" s="105" t="s">
        <v>133</v>
      </c>
      <c r="C63" s="106">
        <v>0</v>
      </c>
      <c r="D63" s="106">
        <v>0</v>
      </c>
      <c r="E63" s="106">
        <f t="shared" si="2"/>
        <v>0</v>
      </c>
      <c r="F63" s="79" t="s">
        <v>34</v>
      </c>
    </row>
    <row r="64" spans="1:6" x14ac:dyDescent="0.2">
      <c r="A64" s="104" t="s">
        <v>134</v>
      </c>
      <c r="B64" s="105" t="s">
        <v>121</v>
      </c>
      <c r="C64" s="106">
        <v>400</v>
      </c>
      <c r="D64" s="106">
        <v>400</v>
      </c>
      <c r="E64" s="106">
        <f t="shared" si="2"/>
        <v>0</v>
      </c>
      <c r="F64" s="79">
        <f t="shared" si="1"/>
        <v>100</v>
      </c>
    </row>
    <row r="65" spans="1:6" x14ac:dyDescent="0.2">
      <c r="A65" s="104" t="s">
        <v>135</v>
      </c>
      <c r="B65" s="105" t="s">
        <v>136</v>
      </c>
      <c r="C65" s="106">
        <v>180</v>
      </c>
      <c r="D65" s="106">
        <v>100</v>
      </c>
      <c r="E65" s="106">
        <f t="shared" si="2"/>
        <v>80</v>
      </c>
      <c r="F65" s="79">
        <f t="shared" si="1"/>
        <v>55.555555555555557</v>
      </c>
    </row>
    <row r="66" spans="1:6" x14ac:dyDescent="0.2">
      <c r="A66" s="104" t="s">
        <v>139</v>
      </c>
      <c r="B66" s="105" t="s">
        <v>140</v>
      </c>
      <c r="C66" s="106">
        <v>100</v>
      </c>
      <c r="D66" s="106">
        <v>100</v>
      </c>
      <c r="E66" s="106">
        <f t="shared" si="2"/>
        <v>0</v>
      </c>
      <c r="F66" s="79">
        <f t="shared" si="1"/>
        <v>100</v>
      </c>
    </row>
    <row r="67" spans="1:6" x14ac:dyDescent="0.2">
      <c r="A67" s="104" t="s">
        <v>143</v>
      </c>
      <c r="B67" s="105" t="s">
        <v>144</v>
      </c>
      <c r="C67" s="106">
        <v>40</v>
      </c>
      <c r="D67" s="106">
        <v>0</v>
      </c>
      <c r="E67" s="106">
        <f t="shared" si="2"/>
        <v>40</v>
      </c>
      <c r="F67" s="79">
        <f t="shared" si="1"/>
        <v>0</v>
      </c>
    </row>
    <row r="68" spans="1:6" x14ac:dyDescent="0.2">
      <c r="A68" s="104" t="s">
        <v>145</v>
      </c>
      <c r="B68" s="105" t="s">
        <v>146</v>
      </c>
      <c r="C68" s="106">
        <v>40</v>
      </c>
      <c r="D68" s="106">
        <v>0</v>
      </c>
      <c r="E68" s="106">
        <f t="shared" si="2"/>
        <v>40</v>
      </c>
      <c r="F68" s="79">
        <f t="shared" si="1"/>
        <v>0</v>
      </c>
    </row>
    <row r="69" spans="1:6" ht="22.5" x14ac:dyDescent="0.2">
      <c r="A69" s="101" t="s">
        <v>204</v>
      </c>
      <c r="B69" s="102" t="s">
        <v>205</v>
      </c>
      <c r="C69" s="103">
        <v>4300</v>
      </c>
      <c r="D69" s="103">
        <v>1797.84</v>
      </c>
      <c r="E69" s="103">
        <f t="shared" si="2"/>
        <v>2502.16</v>
      </c>
      <c r="F69" s="110">
        <f t="shared" si="1"/>
        <v>41.810232558139532</v>
      </c>
    </row>
    <row r="70" spans="1:6" x14ac:dyDescent="0.2">
      <c r="A70" s="104" t="s">
        <v>160</v>
      </c>
      <c r="B70" s="105" t="s">
        <v>161</v>
      </c>
      <c r="C70" s="106">
        <v>4300</v>
      </c>
      <c r="D70" s="106">
        <v>1797.84</v>
      </c>
      <c r="E70" s="106">
        <f t="shared" si="2"/>
        <v>2502.16</v>
      </c>
      <c r="F70" s="79">
        <f t="shared" si="1"/>
        <v>41.810232558139532</v>
      </c>
    </row>
    <row r="71" spans="1:6" x14ac:dyDescent="0.2">
      <c r="A71" s="104" t="s">
        <v>164</v>
      </c>
      <c r="B71" s="105" t="s">
        <v>165</v>
      </c>
      <c r="C71" s="106">
        <v>0</v>
      </c>
      <c r="D71" s="106">
        <v>0</v>
      </c>
      <c r="E71" s="106">
        <f t="shared" si="2"/>
        <v>0</v>
      </c>
      <c r="F71" s="79" t="s">
        <v>34</v>
      </c>
    </row>
    <row r="72" spans="1:6" x14ac:dyDescent="0.2">
      <c r="A72" s="104" t="s">
        <v>168</v>
      </c>
      <c r="B72" s="105" t="s">
        <v>169</v>
      </c>
      <c r="C72" s="106">
        <v>3000</v>
      </c>
      <c r="D72" s="106">
        <v>497.84</v>
      </c>
      <c r="E72" s="106">
        <f t="shared" si="2"/>
        <v>2502.16</v>
      </c>
      <c r="F72" s="79">
        <f t="shared" si="1"/>
        <v>16.594666666666665</v>
      </c>
    </row>
    <row r="73" spans="1:6" x14ac:dyDescent="0.2">
      <c r="A73" s="104" t="s">
        <v>172</v>
      </c>
      <c r="B73" s="105" t="s">
        <v>173</v>
      </c>
      <c r="C73" s="106">
        <v>1300</v>
      </c>
      <c r="D73" s="106">
        <v>1300</v>
      </c>
      <c r="E73" s="106">
        <f t="shared" si="2"/>
        <v>0</v>
      </c>
      <c r="F73" s="79">
        <f t="shared" si="1"/>
        <v>100</v>
      </c>
    </row>
    <row r="74" spans="1:6" x14ac:dyDescent="0.2">
      <c r="A74" s="104" t="s">
        <v>176</v>
      </c>
      <c r="B74" s="105" t="s">
        <v>177</v>
      </c>
      <c r="C74" s="106">
        <v>0</v>
      </c>
      <c r="D74" s="106">
        <v>0</v>
      </c>
      <c r="E74" s="106">
        <f t="shared" si="2"/>
        <v>0</v>
      </c>
      <c r="F74" s="79" t="s">
        <v>34</v>
      </c>
    </row>
    <row r="75" spans="1:6" x14ac:dyDescent="0.2">
      <c r="A75" s="92" t="s">
        <v>227</v>
      </c>
      <c r="B75" s="93" t="s">
        <v>188</v>
      </c>
      <c r="C75" s="94">
        <v>18000</v>
      </c>
      <c r="D75" s="94">
        <v>4290.5</v>
      </c>
      <c r="E75" s="94">
        <f t="shared" si="2"/>
        <v>13709.5</v>
      </c>
      <c r="F75" s="107">
        <f t="shared" si="1"/>
        <v>23.836111111111112</v>
      </c>
    </row>
    <row r="76" spans="1:6" x14ac:dyDescent="0.2">
      <c r="A76" s="95" t="s">
        <v>187</v>
      </c>
      <c r="B76" s="96" t="s">
        <v>188</v>
      </c>
      <c r="C76" s="97">
        <v>18000</v>
      </c>
      <c r="D76" s="97">
        <v>4290.5</v>
      </c>
      <c r="E76" s="97">
        <f t="shared" si="2"/>
        <v>13709.5</v>
      </c>
      <c r="F76" s="108">
        <f t="shared" si="1"/>
        <v>23.836111111111112</v>
      </c>
    </row>
    <row r="77" spans="1:6" x14ac:dyDescent="0.2">
      <c r="A77" s="98" t="s">
        <v>225</v>
      </c>
      <c r="B77" s="99" t="s">
        <v>226</v>
      </c>
      <c r="C77" s="100">
        <v>18000</v>
      </c>
      <c r="D77" s="100">
        <v>4290.5</v>
      </c>
      <c r="E77" s="100">
        <f t="shared" si="2"/>
        <v>13709.5</v>
      </c>
      <c r="F77" s="109">
        <f t="shared" si="1"/>
        <v>23.836111111111112</v>
      </c>
    </row>
    <row r="78" spans="1:6" ht="22.5" x14ac:dyDescent="0.2">
      <c r="A78" s="101" t="s">
        <v>202</v>
      </c>
      <c r="B78" s="102" t="s">
        <v>203</v>
      </c>
      <c r="C78" s="103">
        <v>18000</v>
      </c>
      <c r="D78" s="103">
        <v>4155.3100000000004</v>
      </c>
      <c r="E78" s="103">
        <f t="shared" si="2"/>
        <v>13844.689999999999</v>
      </c>
      <c r="F78" s="110">
        <f t="shared" ref="F78:F141" si="3">D78/C78*100</f>
        <v>23.085055555555559</v>
      </c>
    </row>
    <row r="79" spans="1:6" x14ac:dyDescent="0.2">
      <c r="A79" s="104" t="s">
        <v>74</v>
      </c>
      <c r="B79" s="105" t="s">
        <v>75</v>
      </c>
      <c r="C79" s="106">
        <v>18000</v>
      </c>
      <c r="D79" s="106">
        <v>4155.3100000000004</v>
      </c>
      <c r="E79" s="106">
        <f t="shared" si="2"/>
        <v>13844.689999999999</v>
      </c>
      <c r="F79" s="79">
        <f t="shared" si="3"/>
        <v>23.085055555555559</v>
      </c>
    </row>
    <row r="80" spans="1:6" x14ac:dyDescent="0.2">
      <c r="A80" s="104" t="s">
        <v>78</v>
      </c>
      <c r="B80" s="105" t="s">
        <v>79</v>
      </c>
      <c r="C80" s="106">
        <v>800</v>
      </c>
      <c r="D80" s="106">
        <v>0</v>
      </c>
      <c r="E80" s="106">
        <f t="shared" si="2"/>
        <v>800</v>
      </c>
      <c r="F80" s="79">
        <f t="shared" si="3"/>
        <v>0</v>
      </c>
    </row>
    <row r="81" spans="1:6" x14ac:dyDescent="0.2">
      <c r="A81" s="104" t="s">
        <v>82</v>
      </c>
      <c r="B81" s="105" t="s">
        <v>83</v>
      </c>
      <c r="C81" s="106">
        <v>0</v>
      </c>
      <c r="D81" s="106">
        <v>0</v>
      </c>
      <c r="E81" s="106">
        <f t="shared" si="2"/>
        <v>0</v>
      </c>
      <c r="F81" s="79" t="e">
        <f t="shared" si="3"/>
        <v>#DIV/0!</v>
      </c>
    </row>
    <row r="82" spans="1:6" x14ac:dyDescent="0.2">
      <c r="A82" s="104" t="s">
        <v>88</v>
      </c>
      <c r="B82" s="105" t="s">
        <v>89</v>
      </c>
      <c r="C82" s="106">
        <v>1000</v>
      </c>
      <c r="D82" s="106">
        <v>500</v>
      </c>
      <c r="E82" s="106">
        <f t="shared" si="2"/>
        <v>500</v>
      </c>
      <c r="F82" s="79">
        <f t="shared" si="3"/>
        <v>50</v>
      </c>
    </row>
    <row r="83" spans="1:6" x14ac:dyDescent="0.2">
      <c r="A83" s="104" t="s">
        <v>90</v>
      </c>
      <c r="B83" s="105" t="s">
        <v>91</v>
      </c>
      <c r="C83" s="106">
        <v>1000</v>
      </c>
      <c r="D83" s="106">
        <v>210.32</v>
      </c>
      <c r="E83" s="106">
        <f t="shared" si="2"/>
        <v>789.68000000000006</v>
      </c>
      <c r="F83" s="79">
        <f t="shared" si="3"/>
        <v>21.032</v>
      </c>
    </row>
    <row r="84" spans="1:6" x14ac:dyDescent="0.2">
      <c r="A84" s="104" t="s">
        <v>96</v>
      </c>
      <c r="B84" s="105" t="s">
        <v>97</v>
      </c>
      <c r="C84" s="106">
        <v>5900</v>
      </c>
      <c r="D84" s="106">
        <v>66.98</v>
      </c>
      <c r="E84" s="106">
        <f t="shared" si="2"/>
        <v>5833.02</v>
      </c>
      <c r="F84" s="79">
        <f t="shared" si="3"/>
        <v>1.1352542372881356</v>
      </c>
    </row>
    <row r="85" spans="1:6" x14ac:dyDescent="0.2">
      <c r="A85" s="104" t="s">
        <v>102</v>
      </c>
      <c r="B85" s="105" t="s">
        <v>103</v>
      </c>
      <c r="C85" s="106">
        <v>200</v>
      </c>
      <c r="D85" s="106">
        <v>0</v>
      </c>
      <c r="E85" s="106">
        <f t="shared" ref="E85:E148" si="4">C85-D85</f>
        <v>200</v>
      </c>
      <c r="F85" s="79">
        <f t="shared" si="3"/>
        <v>0</v>
      </c>
    </row>
    <row r="86" spans="1:6" x14ac:dyDescent="0.2">
      <c r="A86" s="104" t="s">
        <v>114</v>
      </c>
      <c r="B86" s="105" t="s">
        <v>115</v>
      </c>
      <c r="C86" s="106">
        <v>1100</v>
      </c>
      <c r="D86" s="106">
        <v>2083.9899999999998</v>
      </c>
      <c r="E86" s="106">
        <f t="shared" si="4"/>
        <v>-983.98999999999978</v>
      </c>
      <c r="F86" s="79">
        <f t="shared" si="3"/>
        <v>189.45363636363635</v>
      </c>
    </row>
    <row r="87" spans="1:6" x14ac:dyDescent="0.2">
      <c r="A87" s="104" t="s">
        <v>116</v>
      </c>
      <c r="B87" s="105" t="s">
        <v>117</v>
      </c>
      <c r="C87" s="106">
        <v>0</v>
      </c>
      <c r="D87" s="106">
        <v>1200</v>
      </c>
      <c r="E87" s="106">
        <f t="shared" si="4"/>
        <v>-1200</v>
      </c>
      <c r="F87" s="79" t="e">
        <f t="shared" si="3"/>
        <v>#DIV/0!</v>
      </c>
    </row>
    <row r="88" spans="1:6" x14ac:dyDescent="0.2">
      <c r="A88" s="104" t="s">
        <v>122</v>
      </c>
      <c r="B88" s="105" t="s">
        <v>123</v>
      </c>
      <c r="C88" s="106">
        <v>0</v>
      </c>
      <c r="D88" s="106">
        <v>0.24</v>
      </c>
      <c r="E88" s="106">
        <f t="shared" si="4"/>
        <v>-0.24</v>
      </c>
      <c r="F88" s="79" t="e">
        <f t="shared" si="3"/>
        <v>#DIV/0!</v>
      </c>
    </row>
    <row r="89" spans="1:6" x14ac:dyDescent="0.2">
      <c r="A89" s="104" t="s">
        <v>130</v>
      </c>
      <c r="B89" s="105" t="s">
        <v>131</v>
      </c>
      <c r="C89" s="106">
        <v>5500</v>
      </c>
      <c r="D89" s="106">
        <v>0</v>
      </c>
      <c r="E89" s="106">
        <f t="shared" si="4"/>
        <v>5500</v>
      </c>
      <c r="F89" s="79">
        <f t="shared" si="3"/>
        <v>0</v>
      </c>
    </row>
    <row r="90" spans="1:6" x14ac:dyDescent="0.2">
      <c r="A90" s="104" t="s">
        <v>134</v>
      </c>
      <c r="B90" s="105" t="s">
        <v>121</v>
      </c>
      <c r="C90" s="106">
        <v>1500</v>
      </c>
      <c r="D90" s="106">
        <v>93.78</v>
      </c>
      <c r="E90" s="106">
        <f t="shared" si="4"/>
        <v>1406.22</v>
      </c>
      <c r="F90" s="79">
        <f t="shared" si="3"/>
        <v>6.2520000000000007</v>
      </c>
    </row>
    <row r="91" spans="1:6" x14ac:dyDescent="0.2">
      <c r="A91" s="104" t="s">
        <v>147</v>
      </c>
      <c r="B91" s="105" t="s">
        <v>148</v>
      </c>
      <c r="C91" s="106">
        <v>0</v>
      </c>
      <c r="D91" s="106">
        <v>0</v>
      </c>
      <c r="E91" s="106">
        <f t="shared" si="4"/>
        <v>0</v>
      </c>
      <c r="F91" s="79" t="s">
        <v>34</v>
      </c>
    </row>
    <row r="92" spans="1:6" x14ac:dyDescent="0.2">
      <c r="A92" s="104" t="s">
        <v>150</v>
      </c>
      <c r="B92" s="105" t="s">
        <v>151</v>
      </c>
      <c r="C92" s="106">
        <v>0</v>
      </c>
      <c r="D92" s="106">
        <v>0</v>
      </c>
      <c r="E92" s="106">
        <f t="shared" si="4"/>
        <v>0</v>
      </c>
      <c r="F92" s="79" t="s">
        <v>34</v>
      </c>
    </row>
    <row r="93" spans="1:6" ht="22.5" x14ac:dyDescent="0.2">
      <c r="A93" s="101" t="s">
        <v>204</v>
      </c>
      <c r="B93" s="102" t="s">
        <v>205</v>
      </c>
      <c r="C93" s="103">
        <v>2000</v>
      </c>
      <c r="D93" s="103">
        <v>135.19</v>
      </c>
      <c r="E93" s="103">
        <f t="shared" si="4"/>
        <v>1864.81</v>
      </c>
      <c r="F93" s="110">
        <f t="shared" si="3"/>
        <v>6.7595000000000001</v>
      </c>
    </row>
    <row r="94" spans="1:6" x14ac:dyDescent="0.2">
      <c r="A94" s="104" t="s">
        <v>160</v>
      </c>
      <c r="B94" s="105" t="s">
        <v>161</v>
      </c>
      <c r="C94" s="106">
        <v>2000</v>
      </c>
      <c r="D94" s="106">
        <v>135.19</v>
      </c>
      <c r="E94" s="106">
        <f t="shared" si="4"/>
        <v>1864.81</v>
      </c>
      <c r="F94" s="79">
        <f t="shared" si="3"/>
        <v>6.7595000000000001</v>
      </c>
    </row>
    <row r="95" spans="1:6" x14ac:dyDescent="0.2">
      <c r="A95" s="104" t="s">
        <v>168</v>
      </c>
      <c r="B95" s="105" t="s">
        <v>169</v>
      </c>
      <c r="C95" s="106">
        <v>2000</v>
      </c>
      <c r="D95" s="106">
        <v>0</v>
      </c>
      <c r="E95" s="106">
        <f t="shared" si="4"/>
        <v>2000</v>
      </c>
      <c r="F95" s="79">
        <f t="shared" si="3"/>
        <v>0</v>
      </c>
    </row>
    <row r="96" spans="1:6" x14ac:dyDescent="0.2">
      <c r="A96" s="104" t="s">
        <v>172</v>
      </c>
      <c r="B96" s="105" t="s">
        <v>173</v>
      </c>
      <c r="C96" s="126" t="s">
        <v>34</v>
      </c>
      <c r="D96" s="106">
        <v>135.19</v>
      </c>
      <c r="E96" s="106" t="e">
        <f t="shared" si="4"/>
        <v>#VALUE!</v>
      </c>
      <c r="F96" s="79" t="e">
        <f t="shared" si="3"/>
        <v>#VALUE!</v>
      </c>
    </row>
    <row r="97" spans="1:6" x14ac:dyDescent="0.2">
      <c r="A97" s="92" t="s">
        <v>228</v>
      </c>
      <c r="B97" s="93" t="s">
        <v>229</v>
      </c>
      <c r="C97" s="94">
        <v>70500</v>
      </c>
      <c r="D97" s="94">
        <v>54168.82</v>
      </c>
      <c r="E97" s="94">
        <f t="shared" si="4"/>
        <v>16331.18</v>
      </c>
      <c r="F97" s="107">
        <f t="shared" si="3"/>
        <v>76.835205673758864</v>
      </c>
    </row>
    <row r="98" spans="1:6" x14ac:dyDescent="0.2">
      <c r="A98" s="95" t="s">
        <v>189</v>
      </c>
      <c r="B98" s="96" t="s">
        <v>190</v>
      </c>
      <c r="C98" s="97">
        <v>70500</v>
      </c>
      <c r="D98" s="97">
        <v>54168.82</v>
      </c>
      <c r="E98" s="97">
        <f t="shared" si="4"/>
        <v>16331.18</v>
      </c>
      <c r="F98" s="108">
        <f t="shared" si="3"/>
        <v>76.835205673758864</v>
      </c>
    </row>
    <row r="99" spans="1:6" x14ac:dyDescent="0.2">
      <c r="A99" s="98" t="s">
        <v>225</v>
      </c>
      <c r="B99" s="99" t="s">
        <v>226</v>
      </c>
      <c r="C99" s="100">
        <v>70500</v>
      </c>
      <c r="D99" s="100">
        <v>54168.82</v>
      </c>
      <c r="E99" s="100">
        <f t="shared" si="4"/>
        <v>16331.18</v>
      </c>
      <c r="F99" s="109">
        <f t="shared" si="3"/>
        <v>76.835205673758864</v>
      </c>
    </row>
    <row r="100" spans="1:6" ht="22.5" x14ac:dyDescent="0.2">
      <c r="A100" s="101" t="s">
        <v>202</v>
      </c>
      <c r="B100" s="102" t="s">
        <v>203</v>
      </c>
      <c r="C100" s="103">
        <v>70500</v>
      </c>
      <c r="D100" s="103">
        <v>37401</v>
      </c>
      <c r="E100" s="103">
        <f t="shared" si="4"/>
        <v>33099</v>
      </c>
      <c r="F100" s="110">
        <f t="shared" si="3"/>
        <v>53.051063829787239</v>
      </c>
    </row>
    <row r="101" spans="1:6" x14ac:dyDescent="0.2">
      <c r="A101" s="104" t="s">
        <v>57</v>
      </c>
      <c r="B101" s="105" t="s">
        <v>58</v>
      </c>
      <c r="C101" s="106">
        <v>1000</v>
      </c>
      <c r="D101" s="106">
        <v>1080</v>
      </c>
      <c r="E101" s="106">
        <f t="shared" si="4"/>
        <v>-80</v>
      </c>
      <c r="F101" s="79">
        <f t="shared" si="3"/>
        <v>108</v>
      </c>
    </row>
    <row r="102" spans="1:6" x14ac:dyDescent="0.2">
      <c r="A102" s="104" t="s">
        <v>69</v>
      </c>
      <c r="B102" s="105" t="s">
        <v>68</v>
      </c>
      <c r="C102" s="106">
        <v>1000</v>
      </c>
      <c r="D102" s="106">
        <v>1080</v>
      </c>
      <c r="E102" s="106">
        <f t="shared" si="4"/>
        <v>-80</v>
      </c>
      <c r="F102" s="79">
        <f t="shared" si="3"/>
        <v>108</v>
      </c>
    </row>
    <row r="103" spans="1:6" x14ac:dyDescent="0.2">
      <c r="A103" s="104" t="s">
        <v>74</v>
      </c>
      <c r="B103" s="105" t="s">
        <v>75</v>
      </c>
      <c r="C103" s="106">
        <v>68200</v>
      </c>
      <c r="D103" s="106">
        <v>35913.21</v>
      </c>
      <c r="E103" s="106">
        <f t="shared" si="4"/>
        <v>32286.79</v>
      </c>
      <c r="F103" s="79">
        <f t="shared" si="3"/>
        <v>52.658665689149565</v>
      </c>
    </row>
    <row r="104" spans="1:6" x14ac:dyDescent="0.2">
      <c r="A104" s="104" t="s">
        <v>78</v>
      </c>
      <c r="B104" s="105" t="s">
        <v>79</v>
      </c>
      <c r="C104" s="106">
        <v>3000</v>
      </c>
      <c r="D104" s="106">
        <v>1750.12</v>
      </c>
      <c r="E104" s="106">
        <f t="shared" si="4"/>
        <v>1249.8800000000001</v>
      </c>
      <c r="F104" s="79">
        <f t="shared" si="3"/>
        <v>58.337333333333333</v>
      </c>
    </row>
    <row r="105" spans="1:6" x14ac:dyDescent="0.2">
      <c r="A105" s="104" t="s">
        <v>82</v>
      </c>
      <c r="B105" s="105" t="s">
        <v>83</v>
      </c>
      <c r="C105" s="106">
        <v>1000</v>
      </c>
      <c r="D105" s="106">
        <v>212.5</v>
      </c>
      <c r="E105" s="106">
        <f t="shared" si="4"/>
        <v>787.5</v>
      </c>
      <c r="F105" s="79">
        <f t="shared" si="3"/>
        <v>21.25</v>
      </c>
    </row>
    <row r="106" spans="1:6" x14ac:dyDescent="0.2">
      <c r="A106" s="104" t="s">
        <v>84</v>
      </c>
      <c r="B106" s="105" t="s">
        <v>85</v>
      </c>
      <c r="C106" s="106">
        <v>500</v>
      </c>
      <c r="D106" s="106">
        <v>659.4</v>
      </c>
      <c r="E106" s="106">
        <f t="shared" si="4"/>
        <v>-159.39999999999998</v>
      </c>
      <c r="F106" s="79">
        <f t="shared" si="3"/>
        <v>131.88</v>
      </c>
    </row>
    <row r="107" spans="1:6" x14ac:dyDescent="0.2">
      <c r="A107" s="104" t="s">
        <v>88</v>
      </c>
      <c r="B107" s="105" t="s">
        <v>89</v>
      </c>
      <c r="C107" s="106">
        <v>3000</v>
      </c>
      <c r="D107" s="106">
        <v>5291.07</v>
      </c>
      <c r="E107" s="106">
        <f t="shared" si="4"/>
        <v>-2291.0699999999997</v>
      </c>
      <c r="F107" s="79">
        <f t="shared" si="3"/>
        <v>176.369</v>
      </c>
    </row>
    <row r="108" spans="1:6" x14ac:dyDescent="0.2">
      <c r="A108" s="104" t="s">
        <v>90</v>
      </c>
      <c r="B108" s="105" t="s">
        <v>91</v>
      </c>
      <c r="C108" s="106">
        <v>1000</v>
      </c>
      <c r="D108" s="106">
        <v>533.30999999999995</v>
      </c>
      <c r="E108" s="106">
        <f t="shared" si="4"/>
        <v>466.69000000000005</v>
      </c>
      <c r="F108" s="79">
        <f t="shared" si="3"/>
        <v>53.330999999999996</v>
      </c>
    </row>
    <row r="109" spans="1:6" x14ac:dyDescent="0.2">
      <c r="A109" s="104" t="s">
        <v>92</v>
      </c>
      <c r="B109" s="105" t="s">
        <v>93</v>
      </c>
      <c r="C109" s="106">
        <v>19000</v>
      </c>
      <c r="D109" s="106">
        <v>11077.54</v>
      </c>
      <c r="E109" s="106">
        <f t="shared" si="4"/>
        <v>7922.4599999999991</v>
      </c>
      <c r="F109" s="79">
        <f t="shared" si="3"/>
        <v>58.302842105263167</v>
      </c>
    </row>
    <row r="110" spans="1:6" x14ac:dyDescent="0.2">
      <c r="A110" s="104" t="s">
        <v>94</v>
      </c>
      <c r="B110" s="105" t="s">
        <v>95</v>
      </c>
      <c r="C110" s="106">
        <v>1500</v>
      </c>
      <c r="D110" s="106">
        <v>1126.08</v>
      </c>
      <c r="E110" s="106">
        <f t="shared" si="4"/>
        <v>373.92000000000007</v>
      </c>
      <c r="F110" s="79">
        <f t="shared" si="3"/>
        <v>75.071999999999989</v>
      </c>
    </row>
    <row r="111" spans="1:6" x14ac:dyDescent="0.2">
      <c r="A111" s="104" t="s">
        <v>96</v>
      </c>
      <c r="B111" s="105" t="s">
        <v>97</v>
      </c>
      <c r="C111" s="106">
        <v>4100</v>
      </c>
      <c r="D111" s="106">
        <v>1319.4</v>
      </c>
      <c r="E111" s="106">
        <f t="shared" si="4"/>
        <v>2780.6</v>
      </c>
      <c r="F111" s="79">
        <f t="shared" si="3"/>
        <v>32.180487804878048</v>
      </c>
    </row>
    <row r="112" spans="1:6" x14ac:dyDescent="0.2">
      <c r="A112" s="104" t="s">
        <v>98</v>
      </c>
      <c r="B112" s="105" t="s">
        <v>99</v>
      </c>
      <c r="C112" s="106">
        <v>500</v>
      </c>
      <c r="D112" s="106">
        <v>166.58</v>
      </c>
      <c r="E112" s="106">
        <f t="shared" si="4"/>
        <v>333.41999999999996</v>
      </c>
      <c r="F112" s="79">
        <f t="shared" si="3"/>
        <v>33.316000000000003</v>
      </c>
    </row>
    <row r="113" spans="1:6" x14ac:dyDescent="0.2">
      <c r="A113" s="104" t="s">
        <v>102</v>
      </c>
      <c r="B113" s="105" t="s">
        <v>103</v>
      </c>
      <c r="C113" s="106">
        <v>3000</v>
      </c>
      <c r="D113" s="106">
        <v>802.86</v>
      </c>
      <c r="E113" s="106">
        <f t="shared" si="4"/>
        <v>2197.14</v>
      </c>
      <c r="F113" s="79">
        <f t="shared" si="3"/>
        <v>26.762000000000004</v>
      </c>
    </row>
    <row r="114" spans="1:6" x14ac:dyDescent="0.2">
      <c r="A114" s="104" t="s">
        <v>104</v>
      </c>
      <c r="B114" s="105" t="s">
        <v>105</v>
      </c>
      <c r="C114" s="106">
        <v>3500</v>
      </c>
      <c r="D114" s="106">
        <v>0</v>
      </c>
      <c r="E114" s="106">
        <f t="shared" si="4"/>
        <v>3500</v>
      </c>
      <c r="F114" s="79">
        <f t="shared" si="3"/>
        <v>0</v>
      </c>
    </row>
    <row r="115" spans="1:6" x14ac:dyDescent="0.2">
      <c r="A115" s="104" t="s">
        <v>106</v>
      </c>
      <c r="B115" s="105" t="s">
        <v>107</v>
      </c>
      <c r="C115" s="106">
        <v>500</v>
      </c>
      <c r="D115" s="106">
        <v>0</v>
      </c>
      <c r="E115" s="106">
        <f t="shared" si="4"/>
        <v>500</v>
      </c>
      <c r="F115" s="79">
        <f t="shared" si="3"/>
        <v>0</v>
      </c>
    </row>
    <row r="116" spans="1:6" x14ac:dyDescent="0.2">
      <c r="A116" s="104" t="s">
        <v>108</v>
      </c>
      <c r="B116" s="105" t="s">
        <v>109</v>
      </c>
      <c r="C116" s="106">
        <v>9000</v>
      </c>
      <c r="D116" s="106">
        <v>5133.2299999999996</v>
      </c>
      <c r="E116" s="106">
        <f t="shared" si="4"/>
        <v>3866.7700000000004</v>
      </c>
      <c r="F116" s="79">
        <f t="shared" si="3"/>
        <v>57.035888888888884</v>
      </c>
    </row>
    <row r="117" spans="1:6" x14ac:dyDescent="0.2">
      <c r="A117" s="104" t="s">
        <v>110</v>
      </c>
      <c r="B117" s="105" t="s">
        <v>111</v>
      </c>
      <c r="C117" s="106">
        <v>800</v>
      </c>
      <c r="D117" s="106">
        <v>1089.6500000000001</v>
      </c>
      <c r="E117" s="106">
        <f t="shared" si="4"/>
        <v>-289.65000000000009</v>
      </c>
      <c r="F117" s="79">
        <f t="shared" si="3"/>
        <v>136.20625000000001</v>
      </c>
    </row>
    <row r="118" spans="1:6" x14ac:dyDescent="0.2">
      <c r="A118" s="104" t="s">
        <v>112</v>
      </c>
      <c r="B118" s="105" t="s">
        <v>113</v>
      </c>
      <c r="C118" s="106">
        <v>1300</v>
      </c>
      <c r="D118" s="106">
        <v>0</v>
      </c>
      <c r="E118" s="106">
        <f t="shared" si="4"/>
        <v>1300</v>
      </c>
      <c r="F118" s="79">
        <f t="shared" si="3"/>
        <v>0</v>
      </c>
    </row>
    <row r="119" spans="1:6" x14ac:dyDescent="0.2">
      <c r="A119" s="104" t="s">
        <v>114</v>
      </c>
      <c r="B119" s="105" t="s">
        <v>115</v>
      </c>
      <c r="C119" s="106">
        <v>6000</v>
      </c>
      <c r="D119" s="106">
        <v>2015.68</v>
      </c>
      <c r="E119" s="106">
        <f t="shared" si="4"/>
        <v>3984.3199999999997</v>
      </c>
      <c r="F119" s="79">
        <f t="shared" si="3"/>
        <v>33.594666666666669</v>
      </c>
    </row>
    <row r="120" spans="1:6" x14ac:dyDescent="0.2">
      <c r="A120" s="104" t="s">
        <v>116</v>
      </c>
      <c r="B120" s="105" t="s">
        <v>117</v>
      </c>
      <c r="C120" s="106">
        <v>5500</v>
      </c>
      <c r="D120" s="106">
        <v>3106.81</v>
      </c>
      <c r="E120" s="106">
        <f t="shared" si="4"/>
        <v>2393.19</v>
      </c>
      <c r="F120" s="79">
        <f t="shared" si="3"/>
        <v>56.48745454545454</v>
      </c>
    </row>
    <row r="121" spans="1:6" x14ac:dyDescent="0.2">
      <c r="A121" s="104" t="s">
        <v>118</v>
      </c>
      <c r="B121" s="105" t="s">
        <v>119</v>
      </c>
      <c r="C121" s="106">
        <v>2500</v>
      </c>
      <c r="D121" s="106">
        <v>610.26</v>
      </c>
      <c r="E121" s="106">
        <f t="shared" si="4"/>
        <v>1889.74</v>
      </c>
      <c r="F121" s="79">
        <f t="shared" si="3"/>
        <v>24.410399999999999</v>
      </c>
    </row>
    <row r="122" spans="1:6" x14ac:dyDescent="0.2">
      <c r="A122" s="104" t="s">
        <v>126</v>
      </c>
      <c r="B122" s="105" t="s">
        <v>127</v>
      </c>
      <c r="C122" s="106">
        <v>100</v>
      </c>
      <c r="D122" s="106">
        <v>0</v>
      </c>
      <c r="E122" s="106">
        <f t="shared" si="4"/>
        <v>100</v>
      </c>
      <c r="F122" s="79">
        <f t="shared" si="3"/>
        <v>0</v>
      </c>
    </row>
    <row r="123" spans="1:6" x14ac:dyDescent="0.2">
      <c r="A123" s="104" t="s">
        <v>128</v>
      </c>
      <c r="B123" s="105" t="s">
        <v>129</v>
      </c>
      <c r="C123" s="106">
        <v>100</v>
      </c>
      <c r="D123" s="106">
        <v>185</v>
      </c>
      <c r="E123" s="106">
        <f t="shared" si="4"/>
        <v>-85</v>
      </c>
      <c r="F123" s="79">
        <f t="shared" si="3"/>
        <v>185</v>
      </c>
    </row>
    <row r="124" spans="1:6" x14ac:dyDescent="0.2">
      <c r="A124" s="104" t="s">
        <v>130</v>
      </c>
      <c r="B124" s="105" t="s">
        <v>131</v>
      </c>
      <c r="C124" s="106">
        <v>100</v>
      </c>
      <c r="D124" s="106">
        <v>0</v>
      </c>
      <c r="E124" s="106">
        <f t="shared" si="4"/>
        <v>100</v>
      </c>
      <c r="F124" s="79">
        <f t="shared" si="3"/>
        <v>0</v>
      </c>
    </row>
    <row r="125" spans="1:6" x14ac:dyDescent="0.2">
      <c r="A125" s="104" t="s">
        <v>134</v>
      </c>
      <c r="B125" s="105" t="s">
        <v>121</v>
      </c>
      <c r="C125" s="106">
        <v>2200</v>
      </c>
      <c r="D125" s="106">
        <v>833.72</v>
      </c>
      <c r="E125" s="106">
        <f t="shared" si="4"/>
        <v>1366.28</v>
      </c>
      <c r="F125" s="79">
        <f t="shared" si="3"/>
        <v>37.896363636363638</v>
      </c>
    </row>
    <row r="126" spans="1:6" x14ac:dyDescent="0.2">
      <c r="A126" s="104" t="s">
        <v>135</v>
      </c>
      <c r="B126" s="105" t="s">
        <v>136</v>
      </c>
      <c r="C126" s="106">
        <v>1100</v>
      </c>
      <c r="D126" s="106">
        <v>407.79</v>
      </c>
      <c r="E126" s="106">
        <f t="shared" si="4"/>
        <v>692.21</v>
      </c>
      <c r="F126" s="79">
        <f t="shared" si="3"/>
        <v>37.07181818181818</v>
      </c>
    </row>
    <row r="127" spans="1:6" x14ac:dyDescent="0.2">
      <c r="A127" s="104" t="s">
        <v>139</v>
      </c>
      <c r="B127" s="105" t="s">
        <v>140</v>
      </c>
      <c r="C127" s="106">
        <v>1000</v>
      </c>
      <c r="D127" s="106">
        <v>407.79</v>
      </c>
      <c r="E127" s="106">
        <f t="shared" si="4"/>
        <v>592.21</v>
      </c>
      <c r="F127" s="79">
        <f t="shared" si="3"/>
        <v>40.779000000000003</v>
      </c>
    </row>
    <row r="128" spans="1:6" x14ac:dyDescent="0.2">
      <c r="A128" s="104" t="s">
        <v>141</v>
      </c>
      <c r="B128" s="105" t="s">
        <v>142</v>
      </c>
      <c r="C128" s="106">
        <v>0</v>
      </c>
      <c r="D128" s="106">
        <v>0</v>
      </c>
      <c r="E128" s="106">
        <f t="shared" si="4"/>
        <v>0</v>
      </c>
      <c r="F128" s="79" t="s">
        <v>34</v>
      </c>
    </row>
    <row r="129" spans="1:6" x14ac:dyDescent="0.2">
      <c r="A129" s="104" t="s">
        <v>143</v>
      </c>
      <c r="B129" s="105" t="s">
        <v>144</v>
      </c>
      <c r="C129" s="106">
        <v>100</v>
      </c>
      <c r="D129" s="106">
        <v>0</v>
      </c>
      <c r="E129" s="106">
        <f t="shared" si="4"/>
        <v>100</v>
      </c>
      <c r="F129" s="79">
        <f t="shared" si="3"/>
        <v>0</v>
      </c>
    </row>
    <row r="130" spans="1:6" x14ac:dyDescent="0.2">
      <c r="A130" s="104" t="s">
        <v>160</v>
      </c>
      <c r="B130" s="105" t="s">
        <v>161</v>
      </c>
      <c r="C130" s="106">
        <v>200</v>
      </c>
      <c r="D130" s="106">
        <v>0</v>
      </c>
      <c r="E130" s="106">
        <f t="shared" si="4"/>
        <v>200</v>
      </c>
      <c r="F130" s="79">
        <f t="shared" si="3"/>
        <v>0</v>
      </c>
    </row>
    <row r="131" spans="1:6" x14ac:dyDescent="0.2">
      <c r="A131" s="104" t="s">
        <v>176</v>
      </c>
      <c r="B131" s="105" t="s">
        <v>177</v>
      </c>
      <c r="C131" s="106">
        <v>200</v>
      </c>
      <c r="D131" s="106">
        <v>0</v>
      </c>
      <c r="E131" s="106">
        <f t="shared" si="4"/>
        <v>200</v>
      </c>
      <c r="F131" s="79">
        <f t="shared" si="3"/>
        <v>0</v>
      </c>
    </row>
    <row r="132" spans="1:6" ht="22.5" x14ac:dyDescent="0.2">
      <c r="A132" s="101" t="s">
        <v>206</v>
      </c>
      <c r="B132" s="102" t="s">
        <v>207</v>
      </c>
      <c r="C132" s="103">
        <v>15700</v>
      </c>
      <c r="D132" s="103">
        <v>16709.88</v>
      </c>
      <c r="E132" s="103">
        <f t="shared" si="4"/>
        <v>-1009.880000000001</v>
      </c>
      <c r="F132" s="110">
        <f t="shared" si="3"/>
        <v>106.43235668789811</v>
      </c>
    </row>
    <row r="133" spans="1:6" x14ac:dyDescent="0.2">
      <c r="A133" s="104" t="s">
        <v>57</v>
      </c>
      <c r="B133" s="105" t="s">
        <v>58</v>
      </c>
      <c r="C133" s="106">
        <v>0</v>
      </c>
      <c r="D133" s="106">
        <v>911.44</v>
      </c>
      <c r="E133" s="106">
        <f t="shared" si="4"/>
        <v>-911.44</v>
      </c>
      <c r="F133" s="79" t="e">
        <f t="shared" si="3"/>
        <v>#DIV/0!</v>
      </c>
    </row>
    <row r="134" spans="1:6" x14ac:dyDescent="0.2">
      <c r="A134" s="104" t="s">
        <v>69</v>
      </c>
      <c r="B134" s="105" t="s">
        <v>68</v>
      </c>
      <c r="C134" s="106">
        <v>0</v>
      </c>
      <c r="D134" s="106">
        <v>911.44</v>
      </c>
      <c r="E134" s="106">
        <f t="shared" si="4"/>
        <v>-911.44</v>
      </c>
      <c r="F134" s="79" t="e">
        <f t="shared" si="3"/>
        <v>#DIV/0!</v>
      </c>
    </row>
    <row r="135" spans="1:6" x14ac:dyDescent="0.2">
      <c r="A135" s="104" t="s">
        <v>74</v>
      </c>
      <c r="B135" s="105" t="s">
        <v>75</v>
      </c>
      <c r="C135" s="106">
        <v>15700</v>
      </c>
      <c r="D135" s="106">
        <v>15798.44</v>
      </c>
      <c r="E135" s="106">
        <f t="shared" si="4"/>
        <v>-98.440000000000509</v>
      </c>
      <c r="F135" s="79">
        <f t="shared" si="3"/>
        <v>100.62700636942677</v>
      </c>
    </row>
    <row r="136" spans="1:6" x14ac:dyDescent="0.2">
      <c r="A136" s="104" t="s">
        <v>78</v>
      </c>
      <c r="B136" s="105" t="s">
        <v>79</v>
      </c>
      <c r="C136" s="106">
        <v>0</v>
      </c>
      <c r="D136" s="106">
        <v>146.30000000000001</v>
      </c>
      <c r="E136" s="106">
        <f t="shared" si="4"/>
        <v>-146.30000000000001</v>
      </c>
      <c r="F136" s="79" t="e">
        <f t="shared" si="3"/>
        <v>#DIV/0!</v>
      </c>
    </row>
    <row r="137" spans="1:6" x14ac:dyDescent="0.2">
      <c r="A137" s="104" t="s">
        <v>88</v>
      </c>
      <c r="B137" s="105" t="s">
        <v>89</v>
      </c>
      <c r="C137" s="106">
        <v>400</v>
      </c>
      <c r="D137" s="106">
        <v>350.61</v>
      </c>
      <c r="E137" s="106">
        <f t="shared" si="4"/>
        <v>49.389999999999986</v>
      </c>
      <c r="F137" s="79">
        <f t="shared" si="3"/>
        <v>87.652500000000003</v>
      </c>
    </row>
    <row r="138" spans="1:6" x14ac:dyDescent="0.2">
      <c r="A138" s="104" t="s">
        <v>90</v>
      </c>
      <c r="B138" s="105" t="s">
        <v>91</v>
      </c>
      <c r="C138" s="106">
        <v>0</v>
      </c>
      <c r="D138" s="106">
        <v>0</v>
      </c>
      <c r="E138" s="106">
        <f t="shared" si="4"/>
        <v>0</v>
      </c>
      <c r="F138" s="79" t="s">
        <v>34</v>
      </c>
    </row>
    <row r="139" spans="1:6" x14ac:dyDescent="0.2">
      <c r="A139" s="104" t="s">
        <v>102</v>
      </c>
      <c r="B139" s="105" t="s">
        <v>103</v>
      </c>
      <c r="C139" s="106">
        <v>400</v>
      </c>
      <c r="D139" s="106">
        <v>0</v>
      </c>
      <c r="E139" s="106">
        <f t="shared" si="4"/>
        <v>400</v>
      </c>
      <c r="F139" s="79">
        <f t="shared" si="3"/>
        <v>0</v>
      </c>
    </row>
    <row r="140" spans="1:6" x14ac:dyDescent="0.2">
      <c r="A140" s="104" t="s">
        <v>110</v>
      </c>
      <c r="B140" s="105" t="s">
        <v>111</v>
      </c>
      <c r="C140" s="106">
        <v>500</v>
      </c>
      <c r="D140" s="106">
        <v>170</v>
      </c>
      <c r="E140" s="106">
        <f t="shared" si="4"/>
        <v>330</v>
      </c>
      <c r="F140" s="79">
        <f t="shared" si="3"/>
        <v>34</v>
      </c>
    </row>
    <row r="141" spans="1:6" x14ac:dyDescent="0.2">
      <c r="A141" s="104" t="s">
        <v>114</v>
      </c>
      <c r="B141" s="105" t="s">
        <v>115</v>
      </c>
      <c r="C141" s="106">
        <v>0</v>
      </c>
      <c r="D141" s="106">
        <v>10460.11</v>
      </c>
      <c r="E141" s="106">
        <f t="shared" si="4"/>
        <v>-10460.11</v>
      </c>
      <c r="F141" s="79" t="e">
        <f t="shared" si="3"/>
        <v>#DIV/0!</v>
      </c>
    </row>
    <row r="142" spans="1:6" x14ac:dyDescent="0.2">
      <c r="A142" s="104" t="s">
        <v>118</v>
      </c>
      <c r="B142" s="105" t="s">
        <v>119</v>
      </c>
      <c r="C142" s="106">
        <v>13000</v>
      </c>
      <c r="D142" s="106">
        <v>1570</v>
      </c>
      <c r="E142" s="106">
        <f t="shared" si="4"/>
        <v>11430</v>
      </c>
      <c r="F142" s="79">
        <f t="shared" ref="F142:F191" si="5">D142/C142*100</f>
        <v>12.076923076923077</v>
      </c>
    </row>
    <row r="143" spans="1:6" x14ac:dyDescent="0.2">
      <c r="A143" s="104" t="s">
        <v>126</v>
      </c>
      <c r="B143" s="105" t="s">
        <v>127</v>
      </c>
      <c r="C143" s="106">
        <v>0</v>
      </c>
      <c r="D143" s="106">
        <v>33.19</v>
      </c>
      <c r="E143" s="106">
        <f t="shared" si="4"/>
        <v>-33.19</v>
      </c>
      <c r="F143" s="79" t="e">
        <f t="shared" si="5"/>
        <v>#DIV/0!</v>
      </c>
    </row>
    <row r="144" spans="1:6" x14ac:dyDescent="0.2">
      <c r="A144" s="104" t="s">
        <v>134</v>
      </c>
      <c r="B144" s="105" t="s">
        <v>121</v>
      </c>
      <c r="C144" s="106">
        <v>1400</v>
      </c>
      <c r="D144" s="106">
        <v>3068.23</v>
      </c>
      <c r="E144" s="106">
        <f t="shared" si="4"/>
        <v>-1668.23</v>
      </c>
      <c r="F144" s="79">
        <f t="shared" si="5"/>
        <v>219.15928571428572</v>
      </c>
    </row>
    <row r="145" spans="1:6" ht="22.5" x14ac:dyDescent="0.2">
      <c r="A145" s="101" t="s">
        <v>204</v>
      </c>
      <c r="B145" s="102" t="s">
        <v>205</v>
      </c>
      <c r="C145" s="103">
        <v>1300</v>
      </c>
      <c r="D145" s="103">
        <v>57.94</v>
      </c>
      <c r="E145" s="103">
        <f t="shared" si="4"/>
        <v>1242.06</v>
      </c>
      <c r="F145" s="110">
        <f t="shared" si="5"/>
        <v>4.4569230769230774</v>
      </c>
    </row>
    <row r="146" spans="1:6" x14ac:dyDescent="0.2">
      <c r="A146" s="104" t="s">
        <v>154</v>
      </c>
      <c r="B146" s="105" t="s">
        <v>155</v>
      </c>
      <c r="C146" s="106">
        <v>0</v>
      </c>
      <c r="D146" s="106">
        <v>0</v>
      </c>
      <c r="E146" s="106">
        <f t="shared" si="4"/>
        <v>0</v>
      </c>
      <c r="F146" s="79" t="s">
        <v>34</v>
      </c>
    </row>
    <row r="147" spans="1:6" x14ac:dyDescent="0.2">
      <c r="A147" s="104" t="s">
        <v>158</v>
      </c>
      <c r="B147" s="105" t="s">
        <v>159</v>
      </c>
      <c r="C147" s="106">
        <v>0</v>
      </c>
      <c r="D147" s="106">
        <v>0</v>
      </c>
      <c r="E147" s="106">
        <f t="shared" si="4"/>
        <v>0</v>
      </c>
      <c r="F147" s="79" t="s">
        <v>34</v>
      </c>
    </row>
    <row r="148" spans="1:6" x14ac:dyDescent="0.2">
      <c r="A148" s="104" t="s">
        <v>160</v>
      </c>
      <c r="B148" s="105" t="s">
        <v>161</v>
      </c>
      <c r="C148" s="106">
        <v>1300</v>
      </c>
      <c r="D148" s="106">
        <v>57.94</v>
      </c>
      <c r="E148" s="106">
        <f t="shared" si="4"/>
        <v>1242.06</v>
      </c>
      <c r="F148" s="79">
        <f t="shared" si="5"/>
        <v>4.4569230769230774</v>
      </c>
    </row>
    <row r="149" spans="1:6" x14ac:dyDescent="0.2">
      <c r="A149" s="104" t="s">
        <v>168</v>
      </c>
      <c r="B149" s="105" t="s">
        <v>169</v>
      </c>
      <c r="C149" s="106">
        <v>600</v>
      </c>
      <c r="D149" s="106">
        <v>0</v>
      </c>
      <c r="E149" s="106">
        <f t="shared" ref="E149:E176" si="6">C149-D149</f>
        <v>600</v>
      </c>
      <c r="F149" s="79">
        <f t="shared" si="5"/>
        <v>0</v>
      </c>
    </row>
    <row r="150" spans="1:6" x14ac:dyDescent="0.2">
      <c r="A150" s="104" t="s">
        <v>170</v>
      </c>
      <c r="B150" s="105" t="s">
        <v>171</v>
      </c>
      <c r="C150" s="106">
        <v>400</v>
      </c>
      <c r="D150" s="106">
        <v>0</v>
      </c>
      <c r="E150" s="106">
        <f t="shared" si="6"/>
        <v>400</v>
      </c>
      <c r="F150" s="79">
        <f t="shared" si="5"/>
        <v>0</v>
      </c>
    </row>
    <row r="151" spans="1:6" x14ac:dyDescent="0.2">
      <c r="A151" s="104" t="s">
        <v>172</v>
      </c>
      <c r="B151" s="105" t="s">
        <v>173</v>
      </c>
      <c r="C151" s="106">
        <v>300</v>
      </c>
      <c r="D151" s="106">
        <v>24.76</v>
      </c>
      <c r="E151" s="106">
        <f t="shared" si="6"/>
        <v>275.24</v>
      </c>
      <c r="F151" s="79">
        <f t="shared" si="5"/>
        <v>8.2533333333333339</v>
      </c>
    </row>
    <row r="152" spans="1:6" x14ac:dyDescent="0.2">
      <c r="A152" s="104" t="s">
        <v>176</v>
      </c>
      <c r="B152" s="105" t="s">
        <v>177</v>
      </c>
      <c r="C152" s="106">
        <v>0</v>
      </c>
      <c r="D152" s="106">
        <v>33.18</v>
      </c>
      <c r="E152" s="106">
        <f t="shared" si="6"/>
        <v>-33.18</v>
      </c>
      <c r="F152" s="79" t="e">
        <f t="shared" si="5"/>
        <v>#DIV/0!</v>
      </c>
    </row>
    <row r="153" spans="1:6" x14ac:dyDescent="0.2">
      <c r="A153" s="104" t="s">
        <v>178</v>
      </c>
      <c r="B153" s="105" t="s">
        <v>179</v>
      </c>
      <c r="C153" s="106">
        <v>0</v>
      </c>
      <c r="D153" s="106">
        <v>0</v>
      </c>
      <c r="E153" s="106">
        <f t="shared" si="6"/>
        <v>0</v>
      </c>
      <c r="F153" s="79" t="s">
        <v>34</v>
      </c>
    </row>
    <row r="154" spans="1:6" x14ac:dyDescent="0.2">
      <c r="A154" s="104" t="s">
        <v>182</v>
      </c>
      <c r="B154" s="105" t="s">
        <v>181</v>
      </c>
      <c r="C154" s="106">
        <v>0</v>
      </c>
      <c r="D154" s="106">
        <v>0</v>
      </c>
      <c r="E154" s="106">
        <f t="shared" si="6"/>
        <v>0</v>
      </c>
      <c r="F154" s="79" t="s">
        <v>34</v>
      </c>
    </row>
    <row r="155" spans="1:6" x14ac:dyDescent="0.2">
      <c r="A155" s="92" t="s">
        <v>230</v>
      </c>
      <c r="B155" s="93" t="s">
        <v>231</v>
      </c>
      <c r="C155" s="94">
        <v>567600</v>
      </c>
      <c r="D155" s="94">
        <v>233202.39</v>
      </c>
      <c r="E155" s="94">
        <f t="shared" si="6"/>
        <v>334397.61</v>
      </c>
      <c r="F155" s="107">
        <f t="shared" si="5"/>
        <v>41.085692389006347</v>
      </c>
    </row>
    <row r="156" spans="1:6" x14ac:dyDescent="0.2">
      <c r="A156" s="95" t="s">
        <v>191</v>
      </c>
      <c r="B156" s="96" t="s">
        <v>192</v>
      </c>
      <c r="C156" s="97">
        <v>567600</v>
      </c>
      <c r="D156" s="97">
        <v>221647.87</v>
      </c>
      <c r="E156" s="97">
        <f t="shared" si="6"/>
        <v>345952.13</v>
      </c>
      <c r="F156" s="108">
        <f t="shared" si="5"/>
        <v>39.050012332628611</v>
      </c>
    </row>
    <row r="157" spans="1:6" x14ac:dyDescent="0.2">
      <c r="A157" s="98" t="s">
        <v>225</v>
      </c>
      <c r="B157" s="99" t="s">
        <v>226</v>
      </c>
      <c r="C157" s="100">
        <v>567600</v>
      </c>
      <c r="D157" s="100">
        <v>221647.87</v>
      </c>
      <c r="E157" s="100">
        <f t="shared" si="6"/>
        <v>345952.13</v>
      </c>
      <c r="F157" s="109">
        <f t="shared" si="5"/>
        <v>39.050012332628611</v>
      </c>
    </row>
    <row r="158" spans="1:6" ht="22.5" x14ac:dyDescent="0.2">
      <c r="A158" s="101" t="s">
        <v>202</v>
      </c>
      <c r="B158" s="102" t="s">
        <v>203</v>
      </c>
      <c r="C158" s="103">
        <v>567600</v>
      </c>
      <c r="D158" s="103">
        <v>221647.87</v>
      </c>
      <c r="E158" s="103">
        <f t="shared" si="6"/>
        <v>345952.13</v>
      </c>
      <c r="F158" s="110">
        <f t="shared" si="5"/>
        <v>39.050012332628611</v>
      </c>
    </row>
    <row r="159" spans="1:6" x14ac:dyDescent="0.2">
      <c r="A159" s="104" t="s">
        <v>57</v>
      </c>
      <c r="B159" s="105" t="s">
        <v>58</v>
      </c>
      <c r="C159" s="106">
        <v>567300</v>
      </c>
      <c r="D159" s="106">
        <v>221507.87</v>
      </c>
      <c r="E159" s="106">
        <f t="shared" si="6"/>
        <v>345792.13</v>
      </c>
      <c r="F159" s="79">
        <f t="shared" si="5"/>
        <v>39.04598448792526</v>
      </c>
    </row>
    <row r="160" spans="1:6" x14ac:dyDescent="0.2">
      <c r="A160" s="104" t="s">
        <v>61</v>
      </c>
      <c r="B160" s="105" t="s">
        <v>62</v>
      </c>
      <c r="C160" s="106">
        <v>472500</v>
      </c>
      <c r="D160" s="106">
        <v>124265.91</v>
      </c>
      <c r="E160" s="106">
        <f t="shared" si="6"/>
        <v>348234.08999999997</v>
      </c>
      <c r="F160" s="79">
        <f t="shared" si="5"/>
        <v>26.299663492063491</v>
      </c>
    </row>
    <row r="161" spans="1:6" x14ac:dyDescent="0.2">
      <c r="A161" s="104" t="s">
        <v>63</v>
      </c>
      <c r="B161" s="105" t="s">
        <v>64</v>
      </c>
      <c r="C161" s="106">
        <v>0</v>
      </c>
      <c r="D161" s="106">
        <v>0</v>
      </c>
      <c r="E161" s="106">
        <f t="shared" si="6"/>
        <v>0</v>
      </c>
      <c r="F161" s="79" t="e">
        <f t="shared" si="5"/>
        <v>#DIV/0!</v>
      </c>
    </row>
    <row r="162" spans="1:6" x14ac:dyDescent="0.2">
      <c r="A162" s="104" t="s">
        <v>65</v>
      </c>
      <c r="B162" s="105" t="s">
        <v>66</v>
      </c>
      <c r="C162" s="106">
        <v>0</v>
      </c>
      <c r="D162" s="106">
        <v>55851.519999999997</v>
      </c>
      <c r="E162" s="106">
        <f t="shared" si="6"/>
        <v>-55851.519999999997</v>
      </c>
      <c r="F162" s="79" t="e">
        <f t="shared" si="5"/>
        <v>#DIV/0!</v>
      </c>
    </row>
    <row r="163" spans="1:6" x14ac:dyDescent="0.2">
      <c r="A163" s="104" t="s">
        <v>69</v>
      </c>
      <c r="B163" s="105" t="s">
        <v>68</v>
      </c>
      <c r="C163" s="106">
        <v>15400</v>
      </c>
      <c r="D163" s="106">
        <v>11688.61</v>
      </c>
      <c r="E163" s="106">
        <f t="shared" si="6"/>
        <v>3711.3899999999994</v>
      </c>
      <c r="F163" s="79">
        <f t="shared" si="5"/>
        <v>75.900064935064933</v>
      </c>
    </row>
    <row r="164" spans="1:6" x14ac:dyDescent="0.2">
      <c r="A164" s="104" t="s">
        <v>72</v>
      </c>
      <c r="B164" s="105" t="s">
        <v>73</v>
      </c>
      <c r="C164" s="106">
        <v>79400</v>
      </c>
      <c r="D164" s="106">
        <v>29701.83</v>
      </c>
      <c r="E164" s="106">
        <f t="shared" si="6"/>
        <v>49698.17</v>
      </c>
      <c r="F164" s="79">
        <f t="shared" si="5"/>
        <v>37.407846347607055</v>
      </c>
    </row>
    <row r="165" spans="1:6" x14ac:dyDescent="0.2">
      <c r="A165" s="104" t="s">
        <v>74</v>
      </c>
      <c r="B165" s="105" t="s">
        <v>75</v>
      </c>
      <c r="C165" s="106">
        <v>300</v>
      </c>
      <c r="D165" s="106">
        <v>140</v>
      </c>
      <c r="E165" s="106">
        <f t="shared" si="6"/>
        <v>160</v>
      </c>
      <c r="F165" s="79">
        <f t="shared" si="5"/>
        <v>46.666666666666664</v>
      </c>
    </row>
    <row r="166" spans="1:6" x14ac:dyDescent="0.2">
      <c r="A166" s="104" t="s">
        <v>112</v>
      </c>
      <c r="B166" s="105" t="s">
        <v>113</v>
      </c>
      <c r="C166" s="106">
        <v>0</v>
      </c>
      <c r="D166" s="106">
        <v>0</v>
      </c>
      <c r="E166" s="106">
        <f t="shared" si="6"/>
        <v>0</v>
      </c>
      <c r="F166" s="79" t="s">
        <v>34</v>
      </c>
    </row>
    <row r="167" spans="1:6" x14ac:dyDescent="0.2">
      <c r="A167" s="104" t="s">
        <v>114</v>
      </c>
      <c r="B167" s="105" t="s">
        <v>115</v>
      </c>
      <c r="C167" s="106">
        <v>0</v>
      </c>
      <c r="D167" s="106">
        <v>0</v>
      </c>
      <c r="E167" s="106">
        <f t="shared" si="6"/>
        <v>0</v>
      </c>
      <c r="F167" s="79" t="s">
        <v>34</v>
      </c>
    </row>
    <row r="168" spans="1:6" x14ac:dyDescent="0.2">
      <c r="A168" s="104" t="s">
        <v>130</v>
      </c>
      <c r="B168" s="105" t="s">
        <v>131</v>
      </c>
      <c r="C168" s="106">
        <v>300</v>
      </c>
      <c r="D168" s="106">
        <v>140</v>
      </c>
      <c r="E168" s="106">
        <f t="shared" si="6"/>
        <v>160</v>
      </c>
      <c r="F168" s="79">
        <f t="shared" si="5"/>
        <v>46.666666666666664</v>
      </c>
    </row>
    <row r="169" spans="1:6" x14ac:dyDescent="0.2">
      <c r="A169" s="104" t="s">
        <v>132</v>
      </c>
      <c r="B169" s="105" t="s">
        <v>133</v>
      </c>
      <c r="C169" s="106">
        <v>0</v>
      </c>
      <c r="D169" s="106">
        <v>0</v>
      </c>
      <c r="E169" s="106">
        <f t="shared" si="6"/>
        <v>0</v>
      </c>
      <c r="F169" s="79" t="s">
        <v>34</v>
      </c>
    </row>
    <row r="170" spans="1:6" x14ac:dyDescent="0.2">
      <c r="A170" s="104" t="s">
        <v>135</v>
      </c>
      <c r="B170" s="105" t="s">
        <v>136</v>
      </c>
      <c r="C170" s="106">
        <v>0</v>
      </c>
      <c r="D170" s="106">
        <v>0</v>
      </c>
      <c r="E170" s="106">
        <f t="shared" si="6"/>
        <v>0</v>
      </c>
      <c r="F170" s="79" t="s">
        <v>34</v>
      </c>
    </row>
    <row r="171" spans="1:6" x14ac:dyDescent="0.2">
      <c r="A171" s="104" t="s">
        <v>143</v>
      </c>
      <c r="B171" s="105" t="s">
        <v>144</v>
      </c>
      <c r="C171" s="106">
        <v>0</v>
      </c>
      <c r="D171" s="106">
        <v>0</v>
      </c>
      <c r="E171" s="106">
        <f t="shared" si="6"/>
        <v>0</v>
      </c>
      <c r="F171" s="79" t="s">
        <v>34</v>
      </c>
    </row>
    <row r="172" spans="1:6" x14ac:dyDescent="0.2">
      <c r="A172" s="104" t="s">
        <v>145</v>
      </c>
      <c r="B172" s="105" t="s">
        <v>146</v>
      </c>
      <c r="C172" s="106">
        <v>0</v>
      </c>
      <c r="D172" s="106">
        <v>0</v>
      </c>
      <c r="E172" s="106">
        <f t="shared" si="6"/>
        <v>0</v>
      </c>
      <c r="F172" s="79" t="s">
        <v>34</v>
      </c>
    </row>
    <row r="173" spans="1:6" ht="22.5" x14ac:dyDescent="0.2">
      <c r="A173" s="101" t="s">
        <v>208</v>
      </c>
      <c r="B173" s="102" t="s">
        <v>209</v>
      </c>
      <c r="C173" s="103">
        <v>0</v>
      </c>
      <c r="D173" s="103">
        <v>0</v>
      </c>
      <c r="E173" s="103">
        <f t="shared" si="6"/>
        <v>0</v>
      </c>
      <c r="F173" s="110" t="e">
        <f t="shared" si="5"/>
        <v>#DIV/0!</v>
      </c>
    </row>
    <row r="174" spans="1:6" x14ac:dyDescent="0.2">
      <c r="A174" s="104" t="s">
        <v>147</v>
      </c>
      <c r="B174" s="105" t="s">
        <v>148</v>
      </c>
      <c r="C174" s="106">
        <v>0</v>
      </c>
      <c r="D174" s="106">
        <v>0</v>
      </c>
      <c r="E174" s="106">
        <f t="shared" si="6"/>
        <v>0</v>
      </c>
      <c r="F174" s="79" t="s">
        <v>34</v>
      </c>
    </row>
    <row r="175" spans="1:6" x14ac:dyDescent="0.2">
      <c r="A175" s="104" t="s">
        <v>152</v>
      </c>
      <c r="B175" s="105" t="s">
        <v>153</v>
      </c>
      <c r="C175" s="106">
        <v>0</v>
      </c>
      <c r="D175" s="106">
        <v>0</v>
      </c>
      <c r="E175" s="106">
        <f t="shared" si="6"/>
        <v>0</v>
      </c>
      <c r="F175" s="79" t="s">
        <v>34</v>
      </c>
    </row>
    <row r="176" spans="1:6" x14ac:dyDescent="0.2">
      <c r="A176" s="95" t="s">
        <v>244</v>
      </c>
      <c r="B176" s="96" t="s">
        <v>245</v>
      </c>
      <c r="C176" s="97">
        <v>0</v>
      </c>
      <c r="D176" s="97">
        <v>11227.5</v>
      </c>
      <c r="E176" s="97">
        <f t="shared" si="6"/>
        <v>-11227.5</v>
      </c>
      <c r="F176" s="97" t="e">
        <f t="shared" si="5"/>
        <v>#DIV/0!</v>
      </c>
    </row>
    <row r="177" spans="1:6" x14ac:dyDescent="0.2">
      <c r="A177" s="98" t="s">
        <v>225</v>
      </c>
      <c r="B177" s="99" t="s">
        <v>226</v>
      </c>
      <c r="C177" s="100">
        <v>0</v>
      </c>
      <c r="D177" s="100">
        <v>11227.5</v>
      </c>
      <c r="E177" s="100">
        <v>-11227.5</v>
      </c>
      <c r="F177" s="109" t="e">
        <f t="shared" si="5"/>
        <v>#DIV/0!</v>
      </c>
    </row>
    <row r="178" spans="1:6" ht="22.5" x14ac:dyDescent="0.2">
      <c r="A178" s="101" t="s">
        <v>204</v>
      </c>
      <c r="B178" s="102" t="s">
        <v>205</v>
      </c>
      <c r="C178" s="103">
        <v>0</v>
      </c>
      <c r="D178" s="103">
        <v>11227.5</v>
      </c>
      <c r="E178" s="103">
        <v>-11227.5</v>
      </c>
      <c r="F178" s="110" t="e">
        <f t="shared" si="5"/>
        <v>#DIV/0!</v>
      </c>
    </row>
    <row r="179" spans="1:6" x14ac:dyDescent="0.2">
      <c r="A179" s="104" t="s">
        <v>160</v>
      </c>
      <c r="B179" s="105" t="s">
        <v>161</v>
      </c>
      <c r="C179" s="106">
        <v>0</v>
      </c>
      <c r="D179" s="106">
        <v>11227.5</v>
      </c>
      <c r="E179" s="106">
        <v>-11227.5</v>
      </c>
      <c r="F179" s="79" t="e">
        <f t="shared" si="5"/>
        <v>#DIV/0!</v>
      </c>
    </row>
    <row r="180" spans="1:6" x14ac:dyDescent="0.2">
      <c r="A180" s="104" t="s">
        <v>172</v>
      </c>
      <c r="B180" s="105" t="s">
        <v>173</v>
      </c>
      <c r="C180" s="106">
        <v>0</v>
      </c>
      <c r="D180" s="106">
        <v>11227.5</v>
      </c>
      <c r="E180" s="106">
        <v>-11227.5</v>
      </c>
      <c r="F180" s="79" t="e">
        <f t="shared" si="5"/>
        <v>#DIV/0!</v>
      </c>
    </row>
    <row r="181" spans="1:6" x14ac:dyDescent="0.2">
      <c r="A181" s="95" t="s">
        <v>193</v>
      </c>
      <c r="B181" s="96" t="s">
        <v>194</v>
      </c>
      <c r="C181" s="97">
        <v>600</v>
      </c>
      <c r="D181" s="97">
        <v>327.02</v>
      </c>
      <c r="E181" s="97">
        <f t="shared" ref="E181" si="7">C181-D181</f>
        <v>272.98</v>
      </c>
      <c r="F181" s="97">
        <f t="shared" si="5"/>
        <v>54.503333333333323</v>
      </c>
    </row>
    <row r="182" spans="1:6" x14ac:dyDescent="0.2">
      <c r="A182" s="98" t="s">
        <v>225</v>
      </c>
      <c r="B182" s="99" t="s">
        <v>226</v>
      </c>
      <c r="C182" s="100">
        <v>600</v>
      </c>
      <c r="D182" s="100">
        <v>327.02</v>
      </c>
      <c r="E182" s="100">
        <v>272.98</v>
      </c>
      <c r="F182" s="109">
        <f t="shared" si="5"/>
        <v>54.503333333333323</v>
      </c>
    </row>
    <row r="183" spans="1:6" ht="22.5" x14ac:dyDescent="0.2">
      <c r="A183" s="101" t="s">
        <v>210</v>
      </c>
      <c r="B183" s="102" t="s">
        <v>211</v>
      </c>
      <c r="C183" s="103">
        <v>600</v>
      </c>
      <c r="D183" s="103">
        <v>327.02</v>
      </c>
      <c r="E183" s="103">
        <v>272.98</v>
      </c>
      <c r="F183" s="110">
        <f t="shared" si="5"/>
        <v>54.503333333333323</v>
      </c>
    </row>
    <row r="184" spans="1:6" x14ac:dyDescent="0.2">
      <c r="A184" s="104" t="s">
        <v>74</v>
      </c>
      <c r="B184" s="105" t="s">
        <v>75</v>
      </c>
      <c r="C184" s="106">
        <v>600</v>
      </c>
      <c r="D184" s="106">
        <v>327.02</v>
      </c>
      <c r="E184" s="106">
        <v>272.98</v>
      </c>
      <c r="F184" s="79">
        <f t="shared" si="5"/>
        <v>54.503333333333323</v>
      </c>
    </row>
    <row r="185" spans="1:6" x14ac:dyDescent="0.2">
      <c r="A185" s="104" t="s">
        <v>90</v>
      </c>
      <c r="B185" s="105" t="s">
        <v>91</v>
      </c>
      <c r="C185" s="106">
        <v>600</v>
      </c>
      <c r="D185" s="106">
        <v>327.02</v>
      </c>
      <c r="E185" s="106">
        <v>272.98</v>
      </c>
      <c r="F185" s="79">
        <f t="shared" si="5"/>
        <v>54.503333333333323</v>
      </c>
    </row>
    <row r="186" spans="1:6" x14ac:dyDescent="0.2">
      <c r="A186" s="92" t="s">
        <v>232</v>
      </c>
      <c r="B186" s="93" t="s">
        <v>196</v>
      </c>
      <c r="C186" s="94">
        <v>300</v>
      </c>
      <c r="D186" s="94">
        <v>0</v>
      </c>
      <c r="E186" s="94">
        <f t="shared" ref="E186" si="8">C186-D186</f>
        <v>300</v>
      </c>
      <c r="F186" s="107">
        <f t="shared" si="5"/>
        <v>0</v>
      </c>
    </row>
    <row r="187" spans="1:6" x14ac:dyDescent="0.2">
      <c r="A187" s="95" t="s">
        <v>195</v>
      </c>
      <c r="B187" s="96" t="s">
        <v>196</v>
      </c>
      <c r="C187" s="97">
        <v>300</v>
      </c>
      <c r="D187" s="97">
        <v>0</v>
      </c>
      <c r="E187" s="97">
        <v>300</v>
      </c>
      <c r="F187" s="108">
        <f t="shared" si="5"/>
        <v>0</v>
      </c>
    </row>
    <row r="188" spans="1:6" x14ac:dyDescent="0.2">
      <c r="A188" s="98" t="s">
        <v>225</v>
      </c>
      <c r="B188" s="99" t="s">
        <v>226</v>
      </c>
      <c r="C188" s="100">
        <v>300</v>
      </c>
      <c r="D188" s="100">
        <v>0</v>
      </c>
      <c r="E188" s="100">
        <v>300</v>
      </c>
      <c r="F188" s="109">
        <f t="shared" si="5"/>
        <v>0</v>
      </c>
    </row>
    <row r="189" spans="1:6" ht="22.5" x14ac:dyDescent="0.2">
      <c r="A189" s="101" t="s">
        <v>206</v>
      </c>
      <c r="B189" s="102" t="s">
        <v>207</v>
      </c>
      <c r="C189" s="103">
        <v>300</v>
      </c>
      <c r="D189" s="103">
        <v>0</v>
      </c>
      <c r="E189" s="103">
        <v>300</v>
      </c>
      <c r="F189" s="110">
        <f t="shared" si="5"/>
        <v>0</v>
      </c>
    </row>
    <row r="190" spans="1:6" x14ac:dyDescent="0.2">
      <c r="A190" s="104" t="s">
        <v>74</v>
      </c>
      <c r="B190" s="105" t="s">
        <v>75</v>
      </c>
      <c r="C190" s="106">
        <v>300</v>
      </c>
      <c r="D190" s="106">
        <v>0</v>
      </c>
      <c r="E190" s="106">
        <v>300</v>
      </c>
      <c r="F190" s="79">
        <f t="shared" si="5"/>
        <v>0</v>
      </c>
    </row>
    <row r="191" spans="1:6" x14ac:dyDescent="0.2">
      <c r="A191" s="104" t="s">
        <v>118</v>
      </c>
      <c r="B191" s="105" t="s">
        <v>119</v>
      </c>
      <c r="C191" s="106">
        <v>300</v>
      </c>
      <c r="D191" s="106">
        <v>0</v>
      </c>
      <c r="E191" s="106">
        <v>300</v>
      </c>
      <c r="F191" s="79">
        <f t="shared" si="5"/>
        <v>0</v>
      </c>
    </row>
  </sheetData>
  <mergeCells count="5">
    <mergeCell ref="A9:F9"/>
    <mergeCell ref="A2:B3"/>
    <mergeCell ref="D3:D4"/>
    <mergeCell ref="A4:B5"/>
    <mergeCell ref="A6:B6"/>
  </mergeCells>
  <phoneticPr fontId="24" type="noConversion"/>
  <pageMargins left="0" right="0" top="0" bottom="0.39375000000000004" header="0" footer="0"/>
  <pageSetup paperSize="9" orientation="landscape" verticalDpi="0" r:id="rId1"/>
  <headerFooter alignWithMargins="0"/>
  <ignoredErrors>
    <ignoredError sqref="A20:A191" numberStoredAsText="1"/>
    <ignoredError sqref="F12:F21 F181:F191 F51:F53 F65:F70 F75:F90 F97:F127 F155:F165 E12:E191" unlockedFormula="1"/>
    <ignoredError sqref="F168 F22:F43 F55:F61 F72:F73 F93:F96 F129:F137 F45:F46 F48:F50 F64 F139:F145 F148:F152 F173 F176:F180" evalError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A964-7A7D-4555-B0F9-9855FFFBD791}">
  <dimension ref="A1:X111"/>
  <sheetViews>
    <sheetView showWhiteSpace="0" view="pageLayout" zoomScaleNormal="100" workbookViewId="0">
      <selection activeCell="A8" sqref="A8:H8"/>
    </sheetView>
  </sheetViews>
  <sheetFormatPr defaultRowHeight="12.75" x14ac:dyDescent="0.2"/>
  <cols>
    <col min="1" max="1" width="5" style="122" customWidth="1"/>
    <col min="2" max="2" width="72.7109375" style="122" customWidth="1"/>
    <col min="3" max="6" width="11.5703125" style="122" customWidth="1"/>
    <col min="7" max="8" width="11.140625" style="68" customWidth="1"/>
    <col min="9" max="16384" width="9.140625" style="122"/>
  </cols>
  <sheetData>
    <row r="1" spans="1:21" x14ac:dyDescent="0.2">
      <c r="A1" s="129" t="s">
        <v>0</v>
      </c>
      <c r="B1" s="137"/>
    </row>
    <row r="2" spans="1:21" x14ac:dyDescent="0.2">
      <c r="A2" s="137"/>
      <c r="B2" s="137"/>
      <c r="E2" s="137"/>
    </row>
    <row r="3" spans="1:21" x14ac:dyDescent="0.2">
      <c r="A3" s="129" t="s">
        <v>1</v>
      </c>
      <c r="B3" s="137"/>
      <c r="E3" s="137"/>
    </row>
    <row r="4" spans="1:21" x14ac:dyDescent="0.2">
      <c r="A4" s="137"/>
      <c r="B4" s="137"/>
    </row>
    <row r="5" spans="1:21" x14ac:dyDescent="0.2">
      <c r="A5" s="129" t="s">
        <v>2</v>
      </c>
      <c r="B5" s="137"/>
    </row>
    <row r="7" spans="1:21" x14ac:dyDescent="0.2">
      <c r="D7" s="137"/>
      <c r="E7" s="137"/>
    </row>
    <row r="8" spans="1:21" ht="30" customHeight="1" x14ac:dyDescent="0.2">
      <c r="A8" s="136" t="s">
        <v>253</v>
      </c>
      <c r="B8" s="136"/>
      <c r="C8" s="136"/>
      <c r="D8" s="136"/>
      <c r="E8" s="136"/>
      <c r="F8" s="136"/>
      <c r="G8" s="136"/>
      <c r="H8" s="136"/>
    </row>
    <row r="9" spans="1:21" ht="48" customHeight="1" x14ac:dyDescent="0.2">
      <c r="A9" s="127" t="s">
        <v>3</v>
      </c>
      <c r="B9" s="135"/>
      <c r="C9" s="121" t="s">
        <v>201</v>
      </c>
      <c r="D9" s="121" t="s">
        <v>233</v>
      </c>
      <c r="E9" s="121" t="s">
        <v>4</v>
      </c>
      <c r="F9" s="121" t="s">
        <v>5</v>
      </c>
      <c r="G9" s="40" t="s">
        <v>234</v>
      </c>
      <c r="H9" s="40" t="s">
        <v>235</v>
      </c>
    </row>
    <row r="10" spans="1:21" x14ac:dyDescent="0.2">
      <c r="A10" s="121" t="s">
        <v>6</v>
      </c>
      <c r="B10" s="121" t="s">
        <v>7</v>
      </c>
      <c r="C10" s="121" t="s">
        <v>17</v>
      </c>
      <c r="D10" s="121" t="s">
        <v>8</v>
      </c>
      <c r="E10" s="121" t="s">
        <v>18</v>
      </c>
      <c r="F10" s="121" t="s">
        <v>19</v>
      </c>
      <c r="G10" s="7" t="s">
        <v>20</v>
      </c>
      <c r="H10" s="7" t="s">
        <v>21</v>
      </c>
    </row>
    <row r="11" spans="1:21" ht="13.5" customHeight="1" x14ac:dyDescent="0.2">
      <c r="A11" s="8"/>
      <c r="B11" s="8" t="s">
        <v>9</v>
      </c>
      <c r="C11" s="9">
        <f>SUM(C13+C20+C24+C27+C32+C36)</f>
        <v>304623.34999999998</v>
      </c>
      <c r="D11" s="9">
        <f>SUM(D13+D20+D24+D27+D32+D36)</f>
        <v>790730</v>
      </c>
      <c r="E11" s="9">
        <f>SUM(E13+E20+E24+E27+E32+E36)</f>
        <v>361317.34</v>
      </c>
      <c r="F11" s="9">
        <f>D11-E11</f>
        <v>429412.66</v>
      </c>
      <c r="G11" s="73">
        <f>E11/C11*100</f>
        <v>118.61117672036634</v>
      </c>
      <c r="H11" s="73">
        <f>E11/D11*100</f>
        <v>45.694148445107693</v>
      </c>
    </row>
    <row r="12" spans="1:21" ht="12.75" customHeight="1" x14ac:dyDescent="0.2">
      <c r="A12" s="10" t="s">
        <v>10</v>
      </c>
      <c r="B12" s="10" t="s">
        <v>11</v>
      </c>
      <c r="C12" s="11">
        <v>226764.96</v>
      </c>
      <c r="D12" s="11">
        <v>790730</v>
      </c>
      <c r="E12" s="11">
        <v>289877.96999999997</v>
      </c>
      <c r="F12" s="11">
        <f>D12-E12</f>
        <v>500852.03</v>
      </c>
      <c r="G12" s="69">
        <f>E12/C12*100</f>
        <v>127.83190577591881</v>
      </c>
      <c r="H12" s="69">
        <f>E12/D12*100</f>
        <v>36.659538654155014</v>
      </c>
    </row>
    <row r="13" spans="1:21" ht="12.75" customHeight="1" x14ac:dyDescent="0.2">
      <c r="A13" s="10" t="s">
        <v>22</v>
      </c>
      <c r="B13" s="10" t="s">
        <v>23</v>
      </c>
      <c r="C13" s="11">
        <v>171573.91</v>
      </c>
      <c r="D13" s="11">
        <v>568200</v>
      </c>
      <c r="E13" s="11">
        <v>233100.79</v>
      </c>
      <c r="F13" s="11">
        <f t="shared" ref="F13:F39" si="0">D13-E13</f>
        <v>335099.20999999996</v>
      </c>
      <c r="G13" s="69">
        <f t="shared" ref="G13:G39" si="1">E13/C13*100</f>
        <v>135.86027735802023</v>
      </c>
      <c r="H13" s="69">
        <f t="shared" ref="H13:H39" si="2">E13/D13*100</f>
        <v>41.024426258359739</v>
      </c>
    </row>
    <row r="14" spans="1:21" ht="12.75" customHeight="1" x14ac:dyDescent="0.2">
      <c r="A14" s="10" t="s">
        <v>240</v>
      </c>
      <c r="B14" s="10" t="s">
        <v>241</v>
      </c>
      <c r="C14" s="11" t="s">
        <v>34</v>
      </c>
      <c r="D14" s="11">
        <v>0</v>
      </c>
      <c r="E14" s="11">
        <v>11227.5</v>
      </c>
      <c r="F14" s="11">
        <f t="shared" si="0"/>
        <v>-11227.5</v>
      </c>
      <c r="G14" s="69"/>
      <c r="H14" s="69"/>
    </row>
    <row r="15" spans="1:21" ht="12.75" customHeight="1" x14ac:dyDescent="0.2">
      <c r="A15" s="10" t="s">
        <v>242</v>
      </c>
      <c r="B15" s="10" t="s">
        <v>243</v>
      </c>
      <c r="C15" s="11" t="s">
        <v>34</v>
      </c>
      <c r="D15" s="11"/>
      <c r="E15" s="11">
        <v>11227.5</v>
      </c>
      <c r="F15" s="11">
        <f t="shared" si="0"/>
        <v>-11227.5</v>
      </c>
      <c r="G15" s="69"/>
      <c r="H15" s="69"/>
      <c r="I15" s="147" t="s">
        <v>254</v>
      </c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</row>
    <row r="16" spans="1:21" ht="12.75" customHeight="1" x14ac:dyDescent="0.2">
      <c r="A16" s="10" t="s">
        <v>24</v>
      </c>
      <c r="B16" s="10" t="s">
        <v>25</v>
      </c>
      <c r="C16" s="11">
        <v>171573.91</v>
      </c>
      <c r="D16" s="11">
        <v>567600</v>
      </c>
      <c r="E16" s="11">
        <v>221647.87</v>
      </c>
      <c r="F16" s="11">
        <f t="shared" si="0"/>
        <v>345952.13</v>
      </c>
      <c r="G16" s="69">
        <f t="shared" si="1"/>
        <v>129.18506665727907</v>
      </c>
      <c r="H16" s="69">
        <f t="shared" si="2"/>
        <v>39.050012332628611</v>
      </c>
    </row>
    <row r="17" spans="1:9" ht="12.75" customHeight="1" x14ac:dyDescent="0.2">
      <c r="A17" s="10" t="s">
        <v>26</v>
      </c>
      <c r="B17" s="10" t="s">
        <v>27</v>
      </c>
      <c r="C17" s="11">
        <v>171573.91</v>
      </c>
      <c r="D17" s="11">
        <v>567600</v>
      </c>
      <c r="E17" s="11">
        <v>221647.87</v>
      </c>
      <c r="F17" s="11">
        <f t="shared" si="0"/>
        <v>345952.13</v>
      </c>
      <c r="G17" s="69">
        <f t="shared" si="1"/>
        <v>129.18506665727907</v>
      </c>
      <c r="H17" s="69">
        <f t="shared" si="2"/>
        <v>39.050012332628611</v>
      </c>
      <c r="I17" s="122" t="s">
        <v>255</v>
      </c>
    </row>
    <row r="18" spans="1:9" ht="12.75" customHeight="1" x14ac:dyDescent="0.2">
      <c r="A18" s="10" t="s">
        <v>28</v>
      </c>
      <c r="B18" s="10" t="s">
        <v>29</v>
      </c>
      <c r="C18" s="11">
        <v>194.71</v>
      </c>
      <c r="D18" s="11">
        <v>600</v>
      </c>
      <c r="E18" s="11">
        <v>225.42</v>
      </c>
      <c r="F18" s="11">
        <f t="shared" si="0"/>
        <v>374.58000000000004</v>
      </c>
      <c r="G18" s="69">
        <f t="shared" si="1"/>
        <v>115.77217400236248</v>
      </c>
      <c r="H18" s="69">
        <f t="shared" si="2"/>
        <v>37.57</v>
      </c>
    </row>
    <row r="19" spans="1:9" ht="12.75" customHeight="1" x14ac:dyDescent="0.2">
      <c r="A19" s="10" t="s">
        <v>30</v>
      </c>
      <c r="B19" s="10" t="s">
        <v>31</v>
      </c>
      <c r="C19" s="11">
        <v>194.71</v>
      </c>
      <c r="D19" s="11">
        <v>600</v>
      </c>
      <c r="E19" s="11">
        <v>225.42</v>
      </c>
      <c r="F19" s="11">
        <f t="shared" si="0"/>
        <v>374.58000000000004</v>
      </c>
      <c r="G19" s="69">
        <f t="shared" si="1"/>
        <v>115.77217400236248</v>
      </c>
      <c r="H19" s="69">
        <f t="shared" si="2"/>
        <v>37.57</v>
      </c>
    </row>
    <row r="20" spans="1:9" ht="12.75" customHeight="1" x14ac:dyDescent="0.2">
      <c r="A20" s="10" t="s">
        <v>32</v>
      </c>
      <c r="B20" s="10" t="s">
        <v>33</v>
      </c>
      <c r="C20" s="11">
        <v>0</v>
      </c>
      <c r="D20" s="13">
        <v>0</v>
      </c>
      <c r="E20" s="11">
        <v>0</v>
      </c>
      <c r="F20" s="11">
        <f t="shared" si="0"/>
        <v>0</v>
      </c>
      <c r="G20" s="69"/>
      <c r="H20" s="69"/>
    </row>
    <row r="21" spans="1:9" ht="12.75" customHeight="1" x14ac:dyDescent="0.2">
      <c r="A21" s="10" t="s">
        <v>35</v>
      </c>
      <c r="B21" s="10" t="s">
        <v>36</v>
      </c>
      <c r="C21" s="11" t="s">
        <v>34</v>
      </c>
      <c r="D21" s="11">
        <v>0</v>
      </c>
      <c r="E21" s="11" t="s">
        <v>34</v>
      </c>
      <c r="F21" s="11"/>
      <c r="G21" s="70"/>
      <c r="H21" s="70"/>
    </row>
    <row r="22" spans="1:9" ht="12.75" customHeight="1" x14ac:dyDescent="0.2">
      <c r="A22" s="10" t="s">
        <v>37</v>
      </c>
      <c r="B22" s="10" t="s">
        <v>38</v>
      </c>
      <c r="C22" s="11" t="s">
        <v>34</v>
      </c>
      <c r="D22" s="11">
        <v>0</v>
      </c>
      <c r="E22" s="11" t="s">
        <v>34</v>
      </c>
      <c r="F22" s="11"/>
      <c r="G22" s="70"/>
      <c r="H22" s="70"/>
    </row>
    <row r="23" spans="1:9" ht="12.75" customHeight="1" x14ac:dyDescent="0.2">
      <c r="A23" s="10" t="s">
        <v>39</v>
      </c>
      <c r="B23" s="10" t="s">
        <v>40</v>
      </c>
      <c r="C23" s="11" t="s">
        <v>34</v>
      </c>
      <c r="D23" s="11">
        <v>0</v>
      </c>
      <c r="E23" s="11" t="s">
        <v>34</v>
      </c>
      <c r="F23" s="11"/>
      <c r="G23" s="70"/>
      <c r="H23" s="70"/>
    </row>
    <row r="24" spans="1:9" ht="12.75" customHeight="1" x14ac:dyDescent="0.2">
      <c r="A24" s="10" t="s">
        <v>41</v>
      </c>
      <c r="B24" s="10" t="s">
        <v>42</v>
      </c>
      <c r="C24" s="11">
        <v>54854.37</v>
      </c>
      <c r="D24" s="11">
        <v>87500</v>
      </c>
      <c r="E24" s="11">
        <v>56777.18</v>
      </c>
      <c r="F24" s="11">
        <f t="shared" si="0"/>
        <v>30722.82</v>
      </c>
      <c r="G24" s="69">
        <f t="shared" si="1"/>
        <v>103.50529957777293</v>
      </c>
      <c r="H24" s="69">
        <f t="shared" si="2"/>
        <v>64.888205714285718</v>
      </c>
    </row>
    <row r="25" spans="1:9" ht="12.75" customHeight="1" x14ac:dyDescent="0.2">
      <c r="A25" s="10" t="s">
        <v>43</v>
      </c>
      <c r="B25" s="10" t="s">
        <v>44</v>
      </c>
      <c r="C25" s="11">
        <v>54854.37</v>
      </c>
      <c r="D25" s="11">
        <v>87500</v>
      </c>
      <c r="E25" s="11">
        <v>56777.18</v>
      </c>
      <c r="F25" s="11">
        <f t="shared" si="0"/>
        <v>30722.82</v>
      </c>
      <c r="G25" s="69">
        <f t="shared" si="1"/>
        <v>103.50529957777293</v>
      </c>
      <c r="H25" s="69">
        <f t="shared" si="2"/>
        <v>64.888205714285718</v>
      </c>
    </row>
    <row r="26" spans="1:9" ht="12.75" customHeight="1" x14ac:dyDescent="0.2">
      <c r="A26" s="10" t="s">
        <v>45</v>
      </c>
      <c r="B26" s="10" t="s">
        <v>46</v>
      </c>
      <c r="C26" s="11">
        <v>54854.37</v>
      </c>
      <c r="D26" s="11">
        <v>87500</v>
      </c>
      <c r="E26" s="11">
        <v>56777.18</v>
      </c>
      <c r="F26" s="11">
        <f t="shared" si="0"/>
        <v>30722.82</v>
      </c>
      <c r="G26" s="69">
        <f t="shared" si="1"/>
        <v>103.50529957777293</v>
      </c>
      <c r="H26" s="69">
        <f t="shared" si="2"/>
        <v>64.888205714285718</v>
      </c>
    </row>
    <row r="27" spans="1:9" ht="12.75" customHeight="1" x14ac:dyDescent="0.2">
      <c r="A27" s="10" t="s">
        <v>47</v>
      </c>
      <c r="B27" s="10" t="s">
        <v>48</v>
      </c>
      <c r="C27" s="11">
        <v>336.68</v>
      </c>
      <c r="D27" s="11">
        <v>20300</v>
      </c>
      <c r="E27" s="11">
        <v>0</v>
      </c>
      <c r="F27" s="11">
        <f t="shared" si="0"/>
        <v>20300</v>
      </c>
      <c r="G27" s="69">
        <f t="shared" si="1"/>
        <v>0</v>
      </c>
      <c r="H27" s="69">
        <f t="shared" si="2"/>
        <v>0</v>
      </c>
    </row>
    <row r="28" spans="1:9" ht="12.75" customHeight="1" x14ac:dyDescent="0.2">
      <c r="A28" s="10" t="s">
        <v>49</v>
      </c>
      <c r="B28" s="10" t="s">
        <v>50</v>
      </c>
      <c r="C28" s="11">
        <v>336.68</v>
      </c>
      <c r="D28" s="11">
        <v>20000</v>
      </c>
      <c r="E28" s="11" t="s">
        <v>34</v>
      </c>
      <c r="F28" s="11"/>
      <c r="G28" s="69"/>
      <c r="H28" s="69"/>
    </row>
    <row r="29" spans="1:9" ht="12.75" customHeight="1" x14ac:dyDescent="0.2">
      <c r="A29" s="12" t="s">
        <v>51</v>
      </c>
      <c r="B29" s="12" t="s">
        <v>52</v>
      </c>
      <c r="C29" s="11">
        <v>336.68</v>
      </c>
      <c r="D29" s="11">
        <v>20000</v>
      </c>
      <c r="E29" s="11" t="s">
        <v>34</v>
      </c>
      <c r="F29" s="11"/>
      <c r="G29" s="69"/>
      <c r="H29" s="69"/>
    </row>
    <row r="30" spans="1:9" ht="12.75" customHeight="1" x14ac:dyDescent="0.2">
      <c r="A30" s="12" t="s">
        <v>53</v>
      </c>
      <c r="B30" s="12" t="s">
        <v>54</v>
      </c>
      <c r="C30" s="13">
        <v>286.68</v>
      </c>
      <c r="D30" s="13">
        <v>300</v>
      </c>
      <c r="E30" s="11" t="s">
        <v>34</v>
      </c>
      <c r="F30" s="11"/>
      <c r="G30" s="69"/>
      <c r="H30" s="69"/>
    </row>
    <row r="31" spans="1:9" x14ac:dyDescent="0.2">
      <c r="A31" s="12" t="s">
        <v>55</v>
      </c>
      <c r="B31" s="12" t="s">
        <v>56</v>
      </c>
      <c r="C31" s="13">
        <v>286.68</v>
      </c>
      <c r="D31" s="13">
        <v>300</v>
      </c>
      <c r="E31" s="11" t="s">
        <v>34</v>
      </c>
      <c r="F31" s="11"/>
      <c r="G31" s="69"/>
      <c r="H31" s="69"/>
    </row>
    <row r="32" spans="1:9" x14ac:dyDescent="0.2">
      <c r="A32" s="65">
        <v>67</v>
      </c>
      <c r="B32" s="65" t="s">
        <v>246</v>
      </c>
      <c r="C32" s="13">
        <v>77858.39</v>
      </c>
      <c r="D32" s="11">
        <v>114730</v>
      </c>
      <c r="E32" s="11">
        <v>71439.37</v>
      </c>
      <c r="F32" s="11">
        <f t="shared" si="0"/>
        <v>43290.630000000005</v>
      </c>
      <c r="G32" s="69">
        <f t="shared" si="1"/>
        <v>91.755519218930672</v>
      </c>
      <c r="H32" s="69">
        <f t="shared" si="2"/>
        <v>62.267384293558777</v>
      </c>
    </row>
    <row r="33" spans="1:8" x14ac:dyDescent="0.2">
      <c r="A33" s="65">
        <v>671</v>
      </c>
      <c r="B33" s="65" t="s">
        <v>247</v>
      </c>
      <c r="C33" s="66">
        <v>77858.39</v>
      </c>
      <c r="D33" s="11">
        <v>114730</v>
      </c>
      <c r="E33" s="11">
        <v>71439.37</v>
      </c>
      <c r="F33" s="11">
        <f t="shared" si="0"/>
        <v>43290.630000000005</v>
      </c>
      <c r="G33" s="69">
        <f t="shared" si="1"/>
        <v>91.755519218930672</v>
      </c>
      <c r="H33" s="69">
        <f t="shared" si="2"/>
        <v>62.267384293558777</v>
      </c>
    </row>
    <row r="34" spans="1:8" x14ac:dyDescent="0.2">
      <c r="A34" s="67">
        <v>6711</v>
      </c>
      <c r="B34" s="65" t="s">
        <v>248</v>
      </c>
      <c r="C34" s="18">
        <v>67606.62</v>
      </c>
      <c r="D34" s="11">
        <v>108930</v>
      </c>
      <c r="E34" s="11">
        <v>71439.37</v>
      </c>
      <c r="F34" s="11">
        <f t="shared" si="0"/>
        <v>37490.630000000005</v>
      </c>
      <c r="G34" s="69">
        <f t="shared" si="1"/>
        <v>105.66919334230877</v>
      </c>
      <c r="H34" s="69">
        <f t="shared" si="2"/>
        <v>65.582823831818587</v>
      </c>
    </row>
    <row r="35" spans="1:8" x14ac:dyDescent="0.2">
      <c r="A35" s="67">
        <v>6712</v>
      </c>
      <c r="B35" s="65" t="s">
        <v>249</v>
      </c>
      <c r="C35" s="18">
        <v>10251.77</v>
      </c>
      <c r="D35" s="11">
        <v>5800</v>
      </c>
      <c r="E35" s="13">
        <v>0</v>
      </c>
      <c r="F35" s="11">
        <f t="shared" si="0"/>
        <v>5800</v>
      </c>
      <c r="G35" s="69">
        <f t="shared" si="1"/>
        <v>0</v>
      </c>
      <c r="H35" s="69">
        <f t="shared" si="2"/>
        <v>0</v>
      </c>
    </row>
    <row r="36" spans="1:8" x14ac:dyDescent="0.2">
      <c r="A36" s="67">
        <v>9</v>
      </c>
      <c r="B36" s="65" t="s">
        <v>239</v>
      </c>
      <c r="C36" s="18">
        <v>0</v>
      </c>
      <c r="D36" s="11">
        <v>0</v>
      </c>
      <c r="E36" s="13">
        <v>0</v>
      </c>
      <c r="F36" s="11">
        <f t="shared" si="0"/>
        <v>0</v>
      </c>
      <c r="G36" s="69"/>
      <c r="H36" s="69"/>
    </row>
    <row r="37" spans="1:8" x14ac:dyDescent="0.2">
      <c r="A37" s="67">
        <v>92</v>
      </c>
      <c r="B37" s="65" t="s">
        <v>250</v>
      </c>
      <c r="C37" s="18" t="s">
        <v>34</v>
      </c>
      <c r="D37" s="11" t="s">
        <v>34</v>
      </c>
      <c r="E37" s="13">
        <v>0</v>
      </c>
      <c r="F37" s="11"/>
      <c r="G37" s="69"/>
      <c r="H37" s="69"/>
    </row>
    <row r="38" spans="1:8" x14ac:dyDescent="0.2">
      <c r="A38" s="67">
        <v>922</v>
      </c>
      <c r="B38" s="65" t="s">
        <v>251</v>
      </c>
      <c r="C38" s="18" t="s">
        <v>34</v>
      </c>
      <c r="D38" s="11" t="s">
        <v>34</v>
      </c>
      <c r="E38" s="13">
        <v>0</v>
      </c>
      <c r="F38" s="11"/>
      <c r="G38" s="69"/>
      <c r="H38" s="69"/>
    </row>
    <row r="39" spans="1:8" x14ac:dyDescent="0.2">
      <c r="A39" s="67">
        <v>9221</v>
      </c>
      <c r="B39" s="65" t="s">
        <v>252</v>
      </c>
      <c r="C39" s="18" t="s">
        <v>34</v>
      </c>
      <c r="D39" s="11" t="s">
        <v>34</v>
      </c>
      <c r="E39" s="13">
        <v>0</v>
      </c>
      <c r="F39" s="11"/>
      <c r="G39" s="69"/>
      <c r="H39" s="69"/>
    </row>
    <row r="42" spans="1:8" ht="48" x14ac:dyDescent="0.2">
      <c r="A42" s="127" t="s">
        <v>3</v>
      </c>
      <c r="B42" s="135"/>
      <c r="C42" s="121" t="s">
        <v>201</v>
      </c>
      <c r="D42" s="121" t="s">
        <v>233</v>
      </c>
      <c r="E42" s="121" t="s">
        <v>4</v>
      </c>
      <c r="F42" s="121" t="s">
        <v>5</v>
      </c>
      <c r="G42" s="40" t="s">
        <v>234</v>
      </c>
      <c r="H42" s="40" t="s">
        <v>235</v>
      </c>
    </row>
    <row r="43" spans="1:8" x14ac:dyDescent="0.2">
      <c r="A43" s="121" t="s">
        <v>6</v>
      </c>
      <c r="B43" s="121" t="s">
        <v>7</v>
      </c>
      <c r="C43" s="121" t="s">
        <v>17</v>
      </c>
      <c r="D43" s="121" t="s">
        <v>8</v>
      </c>
      <c r="E43" s="121" t="s">
        <v>18</v>
      </c>
      <c r="F43" s="121" t="s">
        <v>19</v>
      </c>
      <c r="G43" s="7" t="s">
        <v>20</v>
      </c>
      <c r="H43" s="7" t="s">
        <v>21</v>
      </c>
    </row>
    <row r="44" spans="1:8" x14ac:dyDescent="0.2">
      <c r="A44" s="8"/>
      <c r="B44" s="8" t="s">
        <v>12</v>
      </c>
      <c r="C44" s="16">
        <v>274935</v>
      </c>
      <c r="D44" s="16">
        <f>SUM(D46+D55+D86+D92+D97+D100+D109)</f>
        <v>790730</v>
      </c>
      <c r="E44" s="16">
        <f>SUM(E46+E55+E86+E92+E97+E100+E109)</f>
        <v>372892.78</v>
      </c>
      <c r="F44" s="9">
        <f>D44-E44</f>
        <v>417837.22</v>
      </c>
      <c r="G44" s="72">
        <f>E44/C44*100</f>
        <v>135.62943241129724</v>
      </c>
      <c r="H44" s="72">
        <f>E44/D44*100</f>
        <v>47.158041303605529</v>
      </c>
    </row>
    <row r="45" spans="1:8" x14ac:dyDescent="0.2">
      <c r="A45" s="10" t="s">
        <v>13</v>
      </c>
      <c r="B45" s="10" t="s">
        <v>14</v>
      </c>
      <c r="C45" s="18">
        <v>274935</v>
      </c>
      <c r="D45" s="11">
        <v>781430</v>
      </c>
      <c r="E45" s="11">
        <v>342833.06</v>
      </c>
      <c r="F45" s="11">
        <f>D45-E45</f>
        <v>438596.94</v>
      </c>
      <c r="G45" s="71">
        <f>E45/C45*100</f>
        <v>124.69604088239039</v>
      </c>
      <c r="H45" s="71">
        <f>E45/D45*100</f>
        <v>43.872523450596987</v>
      </c>
    </row>
    <row r="46" spans="1:8" x14ac:dyDescent="0.2">
      <c r="A46" s="10" t="s">
        <v>57</v>
      </c>
      <c r="B46" s="10" t="s">
        <v>58</v>
      </c>
      <c r="C46" s="18">
        <v>170183.33</v>
      </c>
      <c r="D46" s="11">
        <v>568300</v>
      </c>
      <c r="E46" s="11">
        <v>223499.31</v>
      </c>
      <c r="F46" s="11">
        <f t="shared" ref="F46:F109" si="3">D46-E46</f>
        <v>344800.69</v>
      </c>
      <c r="G46" s="71">
        <f t="shared" ref="G46:G109" si="4">E46/C46*100</f>
        <v>131.32855609300864</v>
      </c>
      <c r="H46" s="71">
        <f t="shared" ref="H46:H109" si="5">E46/D46*100</f>
        <v>39.327698398733062</v>
      </c>
    </row>
    <row r="47" spans="1:8" x14ac:dyDescent="0.2">
      <c r="A47" s="10" t="s">
        <v>59</v>
      </c>
      <c r="B47" s="10" t="s">
        <v>60</v>
      </c>
      <c r="C47" s="18">
        <v>138753.95000000001</v>
      </c>
      <c r="D47" s="11">
        <v>472500</v>
      </c>
      <c r="E47" s="11">
        <v>180117.43</v>
      </c>
      <c r="F47" s="11">
        <f t="shared" si="3"/>
        <v>292382.57</v>
      </c>
      <c r="G47" s="71">
        <f t="shared" si="4"/>
        <v>129.81066845304224</v>
      </c>
      <c r="H47" s="71">
        <f t="shared" si="5"/>
        <v>38.120091005291002</v>
      </c>
    </row>
    <row r="48" spans="1:8" x14ac:dyDescent="0.2">
      <c r="A48" s="10" t="s">
        <v>61</v>
      </c>
      <c r="B48" s="10" t="s">
        <v>62</v>
      </c>
      <c r="C48" s="18">
        <v>138753.95000000001</v>
      </c>
      <c r="D48" s="11">
        <v>472500</v>
      </c>
      <c r="E48" s="11">
        <v>124265.91</v>
      </c>
      <c r="F48" s="11">
        <f t="shared" si="3"/>
        <v>348234.08999999997</v>
      </c>
      <c r="G48" s="71">
        <f t="shared" si="4"/>
        <v>89.558466623833041</v>
      </c>
      <c r="H48" s="71">
        <f t="shared" si="5"/>
        <v>26.299663492063491</v>
      </c>
    </row>
    <row r="49" spans="1:24" x14ac:dyDescent="0.2">
      <c r="A49" s="10" t="s">
        <v>63</v>
      </c>
      <c r="B49" s="10" t="s">
        <v>64</v>
      </c>
      <c r="C49" s="18">
        <v>0</v>
      </c>
      <c r="D49" s="11">
        <v>0</v>
      </c>
      <c r="E49" s="11">
        <v>0</v>
      </c>
      <c r="F49" s="11">
        <f t="shared" si="3"/>
        <v>0</v>
      </c>
      <c r="G49" s="71"/>
      <c r="H49" s="71"/>
    </row>
    <row r="50" spans="1:24" x14ac:dyDescent="0.2">
      <c r="A50" s="10" t="s">
        <v>65</v>
      </c>
      <c r="B50" s="10" t="s">
        <v>66</v>
      </c>
      <c r="C50" s="18">
        <v>0</v>
      </c>
      <c r="D50" s="11">
        <v>0</v>
      </c>
      <c r="E50" s="11">
        <v>55851.519999999997</v>
      </c>
      <c r="F50" s="11">
        <f t="shared" si="3"/>
        <v>-55851.519999999997</v>
      </c>
      <c r="G50" s="71"/>
      <c r="H50" s="71"/>
      <c r="I50" s="148" t="s">
        <v>256</v>
      </c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</row>
    <row r="51" spans="1:24" x14ac:dyDescent="0.2">
      <c r="A51" s="10" t="s">
        <v>67</v>
      </c>
      <c r="B51" s="10" t="s">
        <v>68</v>
      </c>
      <c r="C51" s="18">
        <v>8678.08</v>
      </c>
      <c r="D51" s="11">
        <v>16400</v>
      </c>
      <c r="E51" s="11">
        <v>13680.05</v>
      </c>
      <c r="F51" s="11">
        <f t="shared" si="3"/>
        <v>2719.9500000000007</v>
      </c>
      <c r="G51" s="71">
        <f t="shared" si="4"/>
        <v>157.63913215826543</v>
      </c>
      <c r="H51" s="71">
        <f t="shared" si="5"/>
        <v>83.41493902439025</v>
      </c>
    </row>
    <row r="52" spans="1:24" x14ac:dyDescent="0.2">
      <c r="A52" s="10" t="s">
        <v>69</v>
      </c>
      <c r="B52" s="10" t="s">
        <v>68</v>
      </c>
      <c r="C52" s="18">
        <v>8678.08</v>
      </c>
      <c r="D52" s="11">
        <v>16400</v>
      </c>
      <c r="E52" s="11">
        <v>13680.05</v>
      </c>
      <c r="F52" s="11">
        <f t="shared" si="3"/>
        <v>2719.9500000000007</v>
      </c>
      <c r="G52" s="71">
        <f t="shared" si="4"/>
        <v>157.63913215826543</v>
      </c>
      <c r="H52" s="71">
        <f t="shared" si="5"/>
        <v>83.41493902439025</v>
      </c>
      <c r="I52" s="148" t="s">
        <v>257</v>
      </c>
      <c r="J52" s="148"/>
      <c r="K52" s="148"/>
      <c r="L52" s="148"/>
      <c r="M52" s="148"/>
      <c r="N52" s="148"/>
      <c r="O52" s="148"/>
      <c r="P52" s="148"/>
      <c r="Q52" s="148"/>
    </row>
    <row r="53" spans="1:24" x14ac:dyDescent="0.2">
      <c r="A53" s="10" t="s">
        <v>70</v>
      </c>
      <c r="B53" s="10" t="s">
        <v>71</v>
      </c>
      <c r="C53" s="18">
        <v>22751.3</v>
      </c>
      <c r="D53" s="11">
        <v>79400</v>
      </c>
      <c r="E53" s="11">
        <v>29701.83</v>
      </c>
      <c r="F53" s="11">
        <f t="shared" si="3"/>
        <v>49698.17</v>
      </c>
      <c r="G53" s="71">
        <f t="shared" si="4"/>
        <v>130.55003450352288</v>
      </c>
      <c r="H53" s="71">
        <f t="shared" si="5"/>
        <v>37.407846347607055</v>
      </c>
    </row>
    <row r="54" spans="1:24" x14ac:dyDescent="0.2">
      <c r="A54" s="10" t="s">
        <v>72</v>
      </c>
      <c r="B54" s="10" t="s">
        <v>73</v>
      </c>
      <c r="C54" s="18">
        <v>22751.3</v>
      </c>
      <c r="D54" s="11">
        <v>79400</v>
      </c>
      <c r="E54" s="11">
        <v>29701.83</v>
      </c>
      <c r="F54" s="11">
        <f t="shared" si="3"/>
        <v>49698.17</v>
      </c>
      <c r="G54" s="71">
        <f t="shared" si="4"/>
        <v>130.55003450352288</v>
      </c>
      <c r="H54" s="71">
        <f t="shared" si="5"/>
        <v>37.407846347607055</v>
      </c>
    </row>
    <row r="55" spans="1:24" x14ac:dyDescent="0.2">
      <c r="A55" s="10" t="s">
        <v>74</v>
      </c>
      <c r="B55" s="10" t="s">
        <v>75</v>
      </c>
      <c r="C55" s="18">
        <v>104183.71</v>
      </c>
      <c r="D55" s="11">
        <v>211850</v>
      </c>
      <c r="E55" s="11">
        <v>118825.96</v>
      </c>
      <c r="F55" s="11">
        <f t="shared" si="3"/>
        <v>93024.04</v>
      </c>
      <c r="G55" s="71">
        <f t="shared" si="4"/>
        <v>114.05426049811433</v>
      </c>
      <c r="H55" s="71">
        <f t="shared" si="5"/>
        <v>56.089667217370788</v>
      </c>
    </row>
    <row r="56" spans="1:24" x14ac:dyDescent="0.2">
      <c r="A56" s="10" t="s">
        <v>76</v>
      </c>
      <c r="B56" s="10" t="s">
        <v>77</v>
      </c>
      <c r="C56" s="18">
        <v>8728.59</v>
      </c>
      <c r="D56" s="11">
        <v>19500</v>
      </c>
      <c r="E56" s="11">
        <v>11048.07</v>
      </c>
      <c r="F56" s="11">
        <f t="shared" si="3"/>
        <v>8451.93</v>
      </c>
      <c r="G56" s="71">
        <f t="shared" si="4"/>
        <v>126.57336408285873</v>
      </c>
      <c r="H56" s="71">
        <f t="shared" si="5"/>
        <v>56.656769230769235</v>
      </c>
    </row>
    <row r="57" spans="1:24" x14ac:dyDescent="0.2">
      <c r="A57" s="10" t="s">
        <v>78</v>
      </c>
      <c r="B57" s="10" t="s">
        <v>79</v>
      </c>
      <c r="C57" s="18">
        <v>1630.54</v>
      </c>
      <c r="D57" s="11">
        <v>3900</v>
      </c>
      <c r="E57" s="11">
        <v>1996.42</v>
      </c>
      <c r="F57" s="11">
        <f t="shared" si="3"/>
        <v>1903.58</v>
      </c>
      <c r="G57" s="71">
        <f t="shared" si="4"/>
        <v>122.43919192414782</v>
      </c>
      <c r="H57" s="71">
        <f t="shared" si="5"/>
        <v>51.19025641025641</v>
      </c>
    </row>
    <row r="58" spans="1:24" x14ac:dyDescent="0.2">
      <c r="A58" s="10" t="s">
        <v>80</v>
      </c>
      <c r="B58" s="10" t="s">
        <v>81</v>
      </c>
      <c r="C58" s="18">
        <v>6810.55</v>
      </c>
      <c r="D58" s="11">
        <v>12900</v>
      </c>
      <c r="E58" s="11">
        <v>7979.75</v>
      </c>
      <c r="F58" s="11">
        <f t="shared" si="3"/>
        <v>4920.25</v>
      </c>
      <c r="G58" s="71">
        <f t="shared" si="4"/>
        <v>117.16748280241684</v>
      </c>
      <c r="H58" s="71">
        <f t="shared" si="5"/>
        <v>61.858527131782949</v>
      </c>
    </row>
    <row r="59" spans="1:24" x14ac:dyDescent="0.2">
      <c r="A59" s="10" t="s">
        <v>82</v>
      </c>
      <c r="B59" s="10" t="s">
        <v>83</v>
      </c>
      <c r="C59" s="18">
        <v>287.5</v>
      </c>
      <c r="D59" s="11">
        <v>2200</v>
      </c>
      <c r="E59" s="11">
        <v>412.5</v>
      </c>
      <c r="F59" s="11">
        <f t="shared" si="3"/>
        <v>1787.5</v>
      </c>
      <c r="G59" s="71">
        <f t="shared" si="4"/>
        <v>143.47826086956522</v>
      </c>
      <c r="H59" s="71">
        <f t="shared" si="5"/>
        <v>18.75</v>
      </c>
    </row>
    <row r="60" spans="1:24" x14ac:dyDescent="0.2">
      <c r="A60" s="10" t="s">
        <v>84</v>
      </c>
      <c r="B60" s="10" t="s">
        <v>85</v>
      </c>
      <c r="C60" s="18">
        <v>0</v>
      </c>
      <c r="D60" s="11">
        <v>500</v>
      </c>
      <c r="E60" s="11">
        <v>659.4</v>
      </c>
      <c r="F60" s="11">
        <f t="shared" si="3"/>
        <v>-159.39999999999998</v>
      </c>
      <c r="G60" s="71"/>
      <c r="H60" s="71">
        <f t="shared" si="5"/>
        <v>131.88</v>
      </c>
    </row>
    <row r="61" spans="1:24" x14ac:dyDescent="0.2">
      <c r="A61" s="10" t="s">
        <v>86</v>
      </c>
      <c r="B61" s="10" t="s">
        <v>87</v>
      </c>
      <c r="C61" s="18">
        <v>55911.41</v>
      </c>
      <c r="D61" s="11">
        <v>104000</v>
      </c>
      <c r="E61" s="11">
        <v>60288.15</v>
      </c>
      <c r="F61" s="11">
        <f t="shared" si="3"/>
        <v>43711.85</v>
      </c>
      <c r="G61" s="71">
        <f t="shared" si="4"/>
        <v>107.82799074464407</v>
      </c>
      <c r="H61" s="71">
        <f t="shared" si="5"/>
        <v>57.969374999999999</v>
      </c>
    </row>
    <row r="62" spans="1:24" x14ac:dyDescent="0.2">
      <c r="A62" s="10" t="s">
        <v>88</v>
      </c>
      <c r="B62" s="10" t="s">
        <v>89</v>
      </c>
      <c r="C62" s="18">
        <v>4765.66</v>
      </c>
      <c r="D62" s="11">
        <v>5300</v>
      </c>
      <c r="E62" s="11">
        <v>7041.68</v>
      </c>
      <c r="F62" s="11">
        <f t="shared" si="3"/>
        <v>-1741.6800000000003</v>
      </c>
      <c r="G62" s="71">
        <f t="shared" si="4"/>
        <v>147.75875744387977</v>
      </c>
      <c r="H62" s="71">
        <f t="shared" si="5"/>
        <v>132.86188679245282</v>
      </c>
    </row>
    <row r="63" spans="1:24" x14ac:dyDescent="0.2">
      <c r="A63" s="10" t="s">
        <v>90</v>
      </c>
      <c r="B63" s="10" t="s">
        <v>91</v>
      </c>
      <c r="C63" s="18">
        <v>35636.78</v>
      </c>
      <c r="D63" s="11">
        <v>67000</v>
      </c>
      <c r="E63" s="11">
        <v>38789.89</v>
      </c>
      <c r="F63" s="11">
        <f t="shared" si="3"/>
        <v>28210.11</v>
      </c>
      <c r="G63" s="71">
        <f t="shared" si="4"/>
        <v>108.84790937901798</v>
      </c>
      <c r="H63" s="71">
        <f t="shared" si="5"/>
        <v>57.89535820895523</v>
      </c>
    </row>
    <row r="64" spans="1:24" x14ac:dyDescent="0.2">
      <c r="A64" s="10" t="s">
        <v>92</v>
      </c>
      <c r="B64" s="10" t="s">
        <v>93</v>
      </c>
      <c r="C64" s="18">
        <v>13850.59</v>
      </c>
      <c r="D64" s="11">
        <v>19000</v>
      </c>
      <c r="E64" s="11">
        <v>11077.54</v>
      </c>
      <c r="F64" s="11">
        <f t="shared" si="3"/>
        <v>7922.4599999999991</v>
      </c>
      <c r="G64" s="71">
        <f t="shared" si="4"/>
        <v>79.978831226684207</v>
      </c>
      <c r="H64" s="71">
        <f t="shared" si="5"/>
        <v>58.302842105263167</v>
      </c>
    </row>
    <row r="65" spans="1:24" x14ac:dyDescent="0.2">
      <c r="A65" s="10" t="s">
        <v>94</v>
      </c>
      <c r="B65" s="10" t="s">
        <v>95</v>
      </c>
      <c r="C65" s="18">
        <v>288.89</v>
      </c>
      <c r="D65" s="11">
        <v>2000</v>
      </c>
      <c r="E65" s="11">
        <v>1626.08</v>
      </c>
      <c r="F65" s="11">
        <f t="shared" si="3"/>
        <v>373.92000000000007</v>
      </c>
      <c r="G65" s="71">
        <f t="shared" si="4"/>
        <v>562.87168126276447</v>
      </c>
      <c r="H65" s="71">
        <f t="shared" si="5"/>
        <v>81.304000000000002</v>
      </c>
      <c r="I65" s="148" t="s">
        <v>258</v>
      </c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</row>
    <row r="66" spans="1:24" x14ac:dyDescent="0.2">
      <c r="A66" s="10" t="s">
        <v>96</v>
      </c>
      <c r="B66" s="10" t="s">
        <v>97</v>
      </c>
      <c r="C66" s="18">
        <v>1304.3900000000001</v>
      </c>
      <c r="D66" s="11">
        <v>10200</v>
      </c>
      <c r="E66" s="11">
        <v>1586.38</v>
      </c>
      <c r="F66" s="11">
        <f t="shared" si="3"/>
        <v>8613.619999999999</v>
      </c>
      <c r="G66" s="71">
        <f t="shared" si="4"/>
        <v>121.61853433405653</v>
      </c>
      <c r="H66" s="71">
        <f t="shared" si="5"/>
        <v>15.552745098039217</v>
      </c>
    </row>
    <row r="67" spans="1:24" x14ac:dyDescent="0.2">
      <c r="A67" s="10" t="s">
        <v>98</v>
      </c>
      <c r="B67" s="10" t="s">
        <v>99</v>
      </c>
      <c r="C67" s="18">
        <v>65.099999999999994</v>
      </c>
      <c r="D67" s="11">
        <v>500</v>
      </c>
      <c r="E67" s="11">
        <v>166.58</v>
      </c>
      <c r="F67" s="11">
        <f t="shared" si="3"/>
        <v>333.41999999999996</v>
      </c>
      <c r="G67" s="71">
        <f t="shared" si="4"/>
        <v>255.88325652841789</v>
      </c>
      <c r="H67" s="71">
        <f t="shared" si="5"/>
        <v>33.316000000000003</v>
      </c>
    </row>
    <row r="68" spans="1:24" x14ac:dyDescent="0.2">
      <c r="A68" s="10" t="s">
        <v>100</v>
      </c>
      <c r="B68" s="10" t="s">
        <v>101</v>
      </c>
      <c r="C68" s="18">
        <v>33690.949999999997</v>
      </c>
      <c r="D68" s="11">
        <v>72300</v>
      </c>
      <c r="E68" s="11">
        <v>36056.81</v>
      </c>
      <c r="F68" s="11">
        <f t="shared" si="3"/>
        <v>36243.19</v>
      </c>
      <c r="G68" s="71">
        <f t="shared" si="4"/>
        <v>107.02224187801176</v>
      </c>
      <c r="H68" s="71">
        <f t="shared" si="5"/>
        <v>49.87110650069156</v>
      </c>
    </row>
    <row r="69" spans="1:24" x14ac:dyDescent="0.2">
      <c r="A69" s="10" t="s">
        <v>102</v>
      </c>
      <c r="B69" s="10" t="s">
        <v>103</v>
      </c>
      <c r="C69" s="18">
        <v>1355.76</v>
      </c>
      <c r="D69" s="11">
        <v>4000</v>
      </c>
      <c r="E69" s="11">
        <v>1202.8599999999999</v>
      </c>
      <c r="F69" s="11">
        <f t="shared" si="3"/>
        <v>2797.1400000000003</v>
      </c>
      <c r="G69" s="71">
        <f t="shared" si="4"/>
        <v>88.722192718475242</v>
      </c>
      <c r="H69" s="71">
        <f t="shared" si="5"/>
        <v>30.071499999999997</v>
      </c>
    </row>
    <row r="70" spans="1:24" x14ac:dyDescent="0.2">
      <c r="A70" s="10" t="s">
        <v>104</v>
      </c>
      <c r="B70" s="10" t="s">
        <v>105</v>
      </c>
      <c r="C70" s="18">
        <v>6079.14</v>
      </c>
      <c r="D70" s="11">
        <v>24500</v>
      </c>
      <c r="E70" s="11">
        <v>4932</v>
      </c>
      <c r="F70" s="11">
        <f t="shared" si="3"/>
        <v>19568</v>
      </c>
      <c r="G70" s="71">
        <f t="shared" si="4"/>
        <v>81.129896663014833</v>
      </c>
      <c r="H70" s="71">
        <f t="shared" si="5"/>
        <v>20.130612244897957</v>
      </c>
    </row>
    <row r="71" spans="1:24" x14ac:dyDescent="0.2">
      <c r="A71" s="10" t="s">
        <v>106</v>
      </c>
      <c r="B71" s="10" t="s">
        <v>107</v>
      </c>
      <c r="C71" s="18">
        <v>63.72</v>
      </c>
      <c r="D71" s="11">
        <v>600</v>
      </c>
      <c r="E71" s="11">
        <v>63.72</v>
      </c>
      <c r="F71" s="11">
        <f t="shared" si="3"/>
        <v>536.28</v>
      </c>
      <c r="G71" s="71">
        <f t="shared" si="4"/>
        <v>100</v>
      </c>
      <c r="H71" s="71">
        <f t="shared" si="5"/>
        <v>10.620000000000001</v>
      </c>
    </row>
    <row r="72" spans="1:24" x14ac:dyDescent="0.2">
      <c r="A72" s="10" t="s">
        <v>108</v>
      </c>
      <c r="B72" s="10" t="s">
        <v>109</v>
      </c>
      <c r="C72" s="18">
        <v>5465.41</v>
      </c>
      <c r="D72" s="11">
        <v>10300</v>
      </c>
      <c r="E72" s="11">
        <v>6433.23</v>
      </c>
      <c r="F72" s="11">
        <f t="shared" si="3"/>
        <v>3866.7700000000004</v>
      </c>
      <c r="G72" s="71">
        <f t="shared" si="4"/>
        <v>117.70809509259139</v>
      </c>
      <c r="H72" s="71">
        <f t="shared" si="5"/>
        <v>62.458543689320386</v>
      </c>
    </row>
    <row r="73" spans="1:24" x14ac:dyDescent="0.2">
      <c r="A73" s="10" t="s">
        <v>110</v>
      </c>
      <c r="B73" s="10" t="s">
        <v>111</v>
      </c>
      <c r="C73" s="18">
        <v>263.5</v>
      </c>
      <c r="D73" s="11">
        <v>1300</v>
      </c>
      <c r="E73" s="11">
        <v>1259.6500000000001</v>
      </c>
      <c r="F73" s="11">
        <f t="shared" si="3"/>
        <v>40.349999999999909</v>
      </c>
      <c r="G73" s="71">
        <f t="shared" si="4"/>
        <v>478.04554079696402</v>
      </c>
      <c r="H73" s="71">
        <f t="shared" si="5"/>
        <v>96.896153846153851</v>
      </c>
      <c r="I73" s="148" t="s">
        <v>259</v>
      </c>
      <c r="J73" s="148"/>
      <c r="K73" s="148"/>
      <c r="L73" s="148"/>
      <c r="M73" s="148"/>
      <c r="N73" s="148"/>
      <c r="O73" s="148"/>
      <c r="P73" s="148"/>
      <c r="Q73" s="148"/>
      <c r="R73" s="148"/>
    </row>
    <row r="74" spans="1:24" x14ac:dyDescent="0.2">
      <c r="A74" s="10" t="s">
        <v>112</v>
      </c>
      <c r="B74" s="10" t="s">
        <v>113</v>
      </c>
      <c r="C74" s="18">
        <v>246.28</v>
      </c>
      <c r="D74" s="11">
        <v>2500</v>
      </c>
      <c r="E74" s="11">
        <v>418.5</v>
      </c>
      <c r="F74" s="11">
        <f t="shared" si="3"/>
        <v>2081.5</v>
      </c>
      <c r="G74" s="71">
        <f t="shared" si="4"/>
        <v>169.9285366249797</v>
      </c>
      <c r="H74" s="71">
        <f t="shared" si="5"/>
        <v>16.739999999999998</v>
      </c>
    </row>
    <row r="75" spans="1:24" x14ac:dyDescent="0.2">
      <c r="A75" s="10" t="s">
        <v>114</v>
      </c>
      <c r="B75" s="10" t="s">
        <v>115</v>
      </c>
      <c r="C75" s="18">
        <v>16113.15</v>
      </c>
      <c r="D75" s="11">
        <v>20300</v>
      </c>
      <c r="E75" s="11">
        <v>14759.78</v>
      </c>
      <c r="F75" s="11">
        <f t="shared" si="3"/>
        <v>5540.2199999999993</v>
      </c>
      <c r="G75" s="71">
        <f t="shared" si="4"/>
        <v>91.600835342561822</v>
      </c>
      <c r="H75" s="71">
        <f t="shared" si="5"/>
        <v>72.708275862068973</v>
      </c>
    </row>
    <row r="76" spans="1:24" x14ac:dyDescent="0.2">
      <c r="A76" s="10" t="s">
        <v>116</v>
      </c>
      <c r="B76" s="10" t="s">
        <v>117</v>
      </c>
      <c r="C76" s="18">
        <v>2518.4499999999998</v>
      </c>
      <c r="D76" s="11">
        <v>5700</v>
      </c>
      <c r="E76" s="11">
        <v>4506.8100000000004</v>
      </c>
      <c r="F76" s="11">
        <f t="shared" si="3"/>
        <v>1193.1899999999996</v>
      </c>
      <c r="G76" s="71">
        <f t="shared" si="4"/>
        <v>178.95173618694039</v>
      </c>
      <c r="H76" s="71">
        <f t="shared" si="5"/>
        <v>79.066842105263163</v>
      </c>
      <c r="I76" s="122" t="s">
        <v>260</v>
      </c>
    </row>
    <row r="77" spans="1:24" x14ac:dyDescent="0.2">
      <c r="A77" s="10" t="s">
        <v>118</v>
      </c>
      <c r="B77" s="10" t="s">
        <v>119</v>
      </c>
      <c r="C77" s="18">
        <v>1585.54</v>
      </c>
      <c r="D77" s="11">
        <v>3100</v>
      </c>
      <c r="E77" s="11">
        <v>2480.2600000000002</v>
      </c>
      <c r="F77" s="11">
        <f t="shared" si="3"/>
        <v>619.73999999999978</v>
      </c>
      <c r="G77" s="71">
        <f t="shared" si="4"/>
        <v>156.42998599846112</v>
      </c>
      <c r="H77" s="71">
        <f t="shared" si="5"/>
        <v>80.0083870967742</v>
      </c>
      <c r="I77" s="122" t="s">
        <v>261</v>
      </c>
    </row>
    <row r="78" spans="1:24" x14ac:dyDescent="0.2">
      <c r="A78" s="10" t="s">
        <v>120</v>
      </c>
      <c r="B78" s="10" t="s">
        <v>121</v>
      </c>
      <c r="C78" s="18">
        <v>5852.76</v>
      </c>
      <c r="D78" s="11">
        <v>16050</v>
      </c>
      <c r="E78" s="11">
        <v>11432.93</v>
      </c>
      <c r="F78" s="11">
        <f t="shared" si="3"/>
        <v>4617.07</v>
      </c>
      <c r="G78" s="71">
        <f t="shared" si="4"/>
        <v>195.34253924644099</v>
      </c>
      <c r="H78" s="71">
        <f t="shared" si="5"/>
        <v>71.233208722741438</v>
      </c>
    </row>
    <row r="79" spans="1:24" x14ac:dyDescent="0.2">
      <c r="A79" s="10" t="s">
        <v>122</v>
      </c>
      <c r="B79" s="10" t="s">
        <v>123</v>
      </c>
      <c r="C79" s="18">
        <v>873.35</v>
      </c>
      <c r="D79" s="11">
        <v>3200</v>
      </c>
      <c r="E79" s="11">
        <v>1132.28</v>
      </c>
      <c r="F79" s="11">
        <f t="shared" si="3"/>
        <v>2067.7200000000003</v>
      </c>
      <c r="G79" s="71">
        <f t="shared" si="4"/>
        <v>129.64790748268163</v>
      </c>
      <c r="H79" s="71">
        <f t="shared" si="5"/>
        <v>35.383749999999999</v>
      </c>
    </row>
    <row r="80" spans="1:24" x14ac:dyDescent="0.2">
      <c r="A80" s="10" t="s">
        <v>124</v>
      </c>
      <c r="B80" s="10" t="s">
        <v>125</v>
      </c>
      <c r="C80" s="18">
        <v>0</v>
      </c>
      <c r="D80" s="11">
        <v>1100</v>
      </c>
      <c r="E80" s="11">
        <v>0</v>
      </c>
      <c r="F80" s="11">
        <f t="shared" si="3"/>
        <v>1100</v>
      </c>
      <c r="G80" s="71"/>
      <c r="H80" s="71">
        <f t="shared" si="5"/>
        <v>0</v>
      </c>
    </row>
    <row r="81" spans="1:9" x14ac:dyDescent="0.2">
      <c r="A81" s="10" t="s">
        <v>126</v>
      </c>
      <c r="B81" s="10" t="s">
        <v>127</v>
      </c>
      <c r="C81" s="18">
        <v>0</v>
      </c>
      <c r="D81" s="11">
        <v>200</v>
      </c>
      <c r="E81" s="11">
        <v>65.650000000000006</v>
      </c>
      <c r="F81" s="11">
        <f t="shared" si="3"/>
        <v>134.35</v>
      </c>
      <c r="G81" s="71"/>
      <c r="H81" s="71">
        <f t="shared" si="5"/>
        <v>32.825000000000003</v>
      </c>
    </row>
    <row r="82" spans="1:9" x14ac:dyDescent="0.2">
      <c r="A82" s="10" t="s">
        <v>128</v>
      </c>
      <c r="B82" s="10" t="s">
        <v>129</v>
      </c>
      <c r="C82" s="18">
        <v>85</v>
      </c>
      <c r="D82" s="11">
        <v>150</v>
      </c>
      <c r="E82" s="11">
        <v>235</v>
      </c>
      <c r="F82" s="11">
        <f t="shared" si="3"/>
        <v>-85</v>
      </c>
      <c r="G82" s="71">
        <f t="shared" si="4"/>
        <v>276.47058823529409</v>
      </c>
      <c r="H82" s="71">
        <f t="shared" si="5"/>
        <v>156.66666666666666</v>
      </c>
    </row>
    <row r="83" spans="1:9" x14ac:dyDescent="0.2">
      <c r="A83" s="10" t="s">
        <v>130</v>
      </c>
      <c r="B83" s="10" t="s">
        <v>131</v>
      </c>
      <c r="C83" s="18">
        <v>0</v>
      </c>
      <c r="D83" s="11">
        <v>5900</v>
      </c>
      <c r="E83" s="11">
        <v>140</v>
      </c>
      <c r="F83" s="11">
        <f t="shared" si="3"/>
        <v>5760</v>
      </c>
      <c r="G83" s="71"/>
      <c r="H83" s="71">
        <f t="shared" si="5"/>
        <v>2.3728813559322033</v>
      </c>
    </row>
    <row r="84" spans="1:9" x14ac:dyDescent="0.2">
      <c r="A84" s="10" t="s">
        <v>132</v>
      </c>
      <c r="B84" s="10" t="s">
        <v>133</v>
      </c>
      <c r="C84" s="18">
        <v>0</v>
      </c>
      <c r="D84" s="11">
        <v>0</v>
      </c>
      <c r="E84" s="11">
        <v>0</v>
      </c>
      <c r="F84" s="11">
        <f t="shared" si="3"/>
        <v>0</v>
      </c>
      <c r="G84" s="71"/>
      <c r="H84" s="71"/>
    </row>
    <row r="85" spans="1:9" x14ac:dyDescent="0.2">
      <c r="A85" s="10" t="s">
        <v>134</v>
      </c>
      <c r="B85" s="10" t="s">
        <v>121</v>
      </c>
      <c r="C85" s="18">
        <v>4894.41</v>
      </c>
      <c r="D85" s="11">
        <v>5500</v>
      </c>
      <c r="E85" s="11">
        <v>9860</v>
      </c>
      <c r="F85" s="11">
        <f t="shared" si="3"/>
        <v>-4360</v>
      </c>
      <c r="G85" s="71">
        <f t="shared" si="4"/>
        <v>201.45431216428537</v>
      </c>
      <c r="H85" s="71">
        <f t="shared" si="5"/>
        <v>179.27272727272728</v>
      </c>
      <c r="I85" s="122" t="s">
        <v>262</v>
      </c>
    </row>
    <row r="86" spans="1:9" x14ac:dyDescent="0.2">
      <c r="A86" s="10" t="s">
        <v>135</v>
      </c>
      <c r="B86" s="10" t="s">
        <v>136</v>
      </c>
      <c r="C86" s="18">
        <v>521.51</v>
      </c>
      <c r="D86" s="11">
        <v>1280</v>
      </c>
      <c r="E86" s="11">
        <v>507.79</v>
      </c>
      <c r="F86" s="11">
        <f t="shared" si="3"/>
        <v>772.21</v>
      </c>
      <c r="G86" s="71">
        <f t="shared" si="4"/>
        <v>97.369177963989202</v>
      </c>
      <c r="H86" s="71">
        <f t="shared" si="5"/>
        <v>39.671093750000004</v>
      </c>
    </row>
    <row r="87" spans="1:9" x14ac:dyDescent="0.2">
      <c r="A87" s="10" t="s">
        <v>137</v>
      </c>
      <c r="B87" s="10" t="s">
        <v>138</v>
      </c>
      <c r="C87" s="18">
        <v>521.51</v>
      </c>
      <c r="D87" s="11">
        <v>1280</v>
      </c>
      <c r="E87" s="11">
        <v>507.79</v>
      </c>
      <c r="F87" s="11">
        <f t="shared" si="3"/>
        <v>772.21</v>
      </c>
      <c r="G87" s="71">
        <f t="shared" si="4"/>
        <v>97.369177963989202</v>
      </c>
      <c r="H87" s="71">
        <f t="shared" si="5"/>
        <v>39.671093750000004</v>
      </c>
    </row>
    <row r="88" spans="1:9" x14ac:dyDescent="0.2">
      <c r="A88" s="10" t="s">
        <v>139</v>
      </c>
      <c r="B88" s="10" t="s">
        <v>140</v>
      </c>
      <c r="C88" s="18">
        <v>521.51</v>
      </c>
      <c r="D88" s="11">
        <v>1100</v>
      </c>
      <c r="E88" s="11">
        <v>507.79</v>
      </c>
      <c r="F88" s="11">
        <f t="shared" si="3"/>
        <v>592.21</v>
      </c>
      <c r="G88" s="71">
        <f t="shared" si="4"/>
        <v>97.369177963989202</v>
      </c>
      <c r="H88" s="71">
        <f t="shared" si="5"/>
        <v>46.162727272727274</v>
      </c>
    </row>
    <row r="89" spans="1:9" x14ac:dyDescent="0.2">
      <c r="A89" s="10" t="s">
        <v>141</v>
      </c>
      <c r="B89" s="10" t="s">
        <v>142</v>
      </c>
      <c r="C89" s="18">
        <v>0</v>
      </c>
      <c r="D89" s="11">
        <v>0</v>
      </c>
      <c r="E89" s="11">
        <v>0</v>
      </c>
      <c r="F89" s="11">
        <f t="shared" si="3"/>
        <v>0</v>
      </c>
      <c r="G89" s="71"/>
      <c r="H89" s="71"/>
    </row>
    <row r="90" spans="1:9" x14ac:dyDescent="0.2">
      <c r="A90" s="10" t="s">
        <v>143</v>
      </c>
      <c r="B90" s="10" t="s">
        <v>144</v>
      </c>
      <c r="C90" s="18">
        <v>0</v>
      </c>
      <c r="D90" s="11">
        <v>140</v>
      </c>
      <c r="E90" s="11">
        <v>0</v>
      </c>
      <c r="F90" s="11">
        <f t="shared" si="3"/>
        <v>140</v>
      </c>
      <c r="G90" s="71"/>
      <c r="H90" s="71">
        <f t="shared" si="5"/>
        <v>0</v>
      </c>
    </row>
    <row r="91" spans="1:9" x14ac:dyDescent="0.2">
      <c r="A91" s="10" t="s">
        <v>145</v>
      </c>
      <c r="B91" s="10" t="s">
        <v>146</v>
      </c>
      <c r="C91" s="18">
        <v>0</v>
      </c>
      <c r="D91" s="11">
        <v>40</v>
      </c>
      <c r="E91" s="11">
        <v>0</v>
      </c>
      <c r="F91" s="11">
        <f t="shared" si="3"/>
        <v>40</v>
      </c>
      <c r="G91" s="71"/>
      <c r="H91" s="71">
        <f t="shared" si="5"/>
        <v>0</v>
      </c>
    </row>
    <row r="92" spans="1:9" x14ac:dyDescent="0.2">
      <c r="A92" s="10" t="s">
        <v>147</v>
      </c>
      <c r="B92" s="10" t="s">
        <v>148</v>
      </c>
      <c r="C92" s="18">
        <v>0</v>
      </c>
      <c r="D92" s="11">
        <v>0</v>
      </c>
      <c r="E92" s="11">
        <v>0</v>
      </c>
      <c r="F92" s="11">
        <f t="shared" si="3"/>
        <v>0</v>
      </c>
      <c r="G92" s="71"/>
      <c r="H92" s="71"/>
    </row>
    <row r="93" spans="1:9" x14ac:dyDescent="0.2">
      <c r="A93" s="10" t="s">
        <v>149</v>
      </c>
      <c r="B93" s="10" t="s">
        <v>56</v>
      </c>
      <c r="C93" s="18">
        <v>0</v>
      </c>
      <c r="D93" s="11">
        <v>0</v>
      </c>
      <c r="E93" s="11">
        <v>0</v>
      </c>
      <c r="F93" s="11">
        <f t="shared" si="3"/>
        <v>0</v>
      </c>
      <c r="G93" s="71"/>
      <c r="H93" s="71"/>
    </row>
    <row r="94" spans="1:9" x14ac:dyDescent="0.2">
      <c r="A94" s="10" t="s">
        <v>150</v>
      </c>
      <c r="B94" s="10" t="s">
        <v>151</v>
      </c>
      <c r="C94" s="18">
        <v>0</v>
      </c>
      <c r="D94" s="11">
        <v>0</v>
      </c>
      <c r="E94" s="11">
        <v>0</v>
      </c>
      <c r="F94" s="11">
        <f t="shared" si="3"/>
        <v>0</v>
      </c>
      <c r="G94" s="71"/>
      <c r="H94" s="71"/>
    </row>
    <row r="95" spans="1:9" x14ac:dyDescent="0.2">
      <c r="A95" s="10" t="s">
        <v>152</v>
      </c>
      <c r="B95" s="10" t="s">
        <v>153</v>
      </c>
      <c r="C95" s="18">
        <v>0</v>
      </c>
      <c r="D95" s="11">
        <v>0</v>
      </c>
      <c r="E95" s="11">
        <v>0</v>
      </c>
      <c r="F95" s="11">
        <f t="shared" si="3"/>
        <v>0</v>
      </c>
      <c r="G95" s="71"/>
      <c r="H95" s="71"/>
    </row>
    <row r="96" spans="1:9" x14ac:dyDescent="0.2">
      <c r="A96" s="10" t="s">
        <v>15</v>
      </c>
      <c r="B96" s="10" t="s">
        <v>16</v>
      </c>
      <c r="C96" s="18">
        <v>46.45</v>
      </c>
      <c r="D96" s="11">
        <v>9300</v>
      </c>
      <c r="E96" s="11">
        <v>30059.72</v>
      </c>
      <c r="F96" s="11">
        <f t="shared" si="3"/>
        <v>-20759.72</v>
      </c>
      <c r="G96" s="71">
        <f t="shared" si="4"/>
        <v>64714.14424111948</v>
      </c>
      <c r="H96" s="71">
        <f t="shared" si="5"/>
        <v>323.22279569892476</v>
      </c>
    </row>
    <row r="97" spans="1:9" x14ac:dyDescent="0.2">
      <c r="A97" s="10" t="s">
        <v>154</v>
      </c>
      <c r="B97" s="10" t="s">
        <v>155</v>
      </c>
      <c r="C97" s="18">
        <v>0</v>
      </c>
      <c r="D97" s="11">
        <v>0</v>
      </c>
      <c r="E97" s="11">
        <v>0</v>
      </c>
      <c r="F97" s="11">
        <f t="shared" si="3"/>
        <v>0</v>
      </c>
      <c r="G97" s="71"/>
      <c r="H97" s="71"/>
    </row>
    <row r="98" spans="1:9" x14ac:dyDescent="0.2">
      <c r="A98" s="10" t="s">
        <v>156</v>
      </c>
      <c r="B98" s="10" t="s">
        <v>157</v>
      </c>
      <c r="C98" s="18">
        <v>0</v>
      </c>
      <c r="D98" s="11">
        <v>0</v>
      </c>
      <c r="E98" s="11">
        <v>0</v>
      </c>
      <c r="F98" s="11">
        <f t="shared" si="3"/>
        <v>0</v>
      </c>
      <c r="G98" s="71"/>
      <c r="H98" s="71"/>
    </row>
    <row r="99" spans="1:9" x14ac:dyDescent="0.2">
      <c r="A99" s="10" t="s">
        <v>158</v>
      </c>
      <c r="B99" s="10" t="s">
        <v>159</v>
      </c>
      <c r="C99" s="18">
        <v>0</v>
      </c>
      <c r="D99" s="11">
        <v>0</v>
      </c>
      <c r="E99" s="11">
        <v>0</v>
      </c>
      <c r="F99" s="11">
        <f t="shared" si="3"/>
        <v>0</v>
      </c>
      <c r="G99" s="71"/>
      <c r="H99" s="71"/>
    </row>
    <row r="100" spans="1:9" x14ac:dyDescent="0.2">
      <c r="A100" s="10" t="s">
        <v>160</v>
      </c>
      <c r="B100" s="10" t="s">
        <v>161</v>
      </c>
      <c r="C100" s="18">
        <v>46.45</v>
      </c>
      <c r="D100" s="11">
        <v>9300</v>
      </c>
      <c r="E100" s="11">
        <v>30059.72</v>
      </c>
      <c r="F100" s="11">
        <f t="shared" si="3"/>
        <v>-20759.72</v>
      </c>
      <c r="G100" s="71">
        <f t="shared" si="4"/>
        <v>64714.14424111948</v>
      </c>
      <c r="H100" s="71">
        <f t="shared" si="5"/>
        <v>323.22279569892476</v>
      </c>
    </row>
    <row r="101" spans="1:9" x14ac:dyDescent="0.2">
      <c r="A101" s="10" t="s">
        <v>162</v>
      </c>
      <c r="B101" s="10" t="s">
        <v>163</v>
      </c>
      <c r="C101" s="18">
        <v>0</v>
      </c>
      <c r="D101" s="11">
        <v>0</v>
      </c>
      <c r="E101" s="11">
        <v>0</v>
      </c>
      <c r="F101" s="11">
        <f t="shared" si="3"/>
        <v>0</v>
      </c>
      <c r="G101" s="71"/>
      <c r="H101" s="71"/>
    </row>
    <row r="102" spans="1:9" x14ac:dyDescent="0.2">
      <c r="A102" s="10" t="s">
        <v>164</v>
      </c>
      <c r="B102" s="10" t="s">
        <v>165</v>
      </c>
      <c r="C102" s="18">
        <v>0</v>
      </c>
      <c r="D102" s="11">
        <v>0</v>
      </c>
      <c r="E102" s="11">
        <v>0</v>
      </c>
      <c r="F102" s="11">
        <f t="shared" si="3"/>
        <v>0</v>
      </c>
      <c r="G102" s="71"/>
      <c r="H102" s="71"/>
    </row>
    <row r="103" spans="1:9" x14ac:dyDescent="0.2">
      <c r="A103" s="10" t="s">
        <v>166</v>
      </c>
      <c r="B103" s="10" t="s">
        <v>167</v>
      </c>
      <c r="C103" s="18">
        <v>46.45</v>
      </c>
      <c r="D103" s="11">
        <v>8600</v>
      </c>
      <c r="E103" s="11">
        <v>30026.54</v>
      </c>
      <c r="F103" s="11">
        <f t="shared" si="3"/>
        <v>-21426.54</v>
      </c>
      <c r="G103" s="71">
        <f t="shared" si="4"/>
        <v>64642.712594187302</v>
      </c>
      <c r="H103" s="71">
        <f t="shared" si="5"/>
        <v>349.14581395348836</v>
      </c>
    </row>
    <row r="104" spans="1:9" x14ac:dyDescent="0.2">
      <c r="A104" s="10" t="s">
        <v>168</v>
      </c>
      <c r="B104" s="10" t="s">
        <v>169</v>
      </c>
      <c r="C104" s="18">
        <v>0</v>
      </c>
      <c r="D104" s="11">
        <v>5600</v>
      </c>
      <c r="E104" s="11">
        <v>497.84</v>
      </c>
      <c r="F104" s="11">
        <f t="shared" si="3"/>
        <v>5102.16</v>
      </c>
      <c r="G104" s="71"/>
      <c r="H104" s="71">
        <f t="shared" si="5"/>
        <v>8.8899999999999988</v>
      </c>
    </row>
    <row r="105" spans="1:9" x14ac:dyDescent="0.2">
      <c r="A105" s="10" t="s">
        <v>170</v>
      </c>
      <c r="B105" s="10" t="s">
        <v>171</v>
      </c>
      <c r="C105" s="18">
        <v>0</v>
      </c>
      <c r="D105" s="11">
        <v>400</v>
      </c>
      <c r="E105" s="11">
        <v>0</v>
      </c>
      <c r="F105" s="11">
        <f t="shared" si="3"/>
        <v>400</v>
      </c>
      <c r="G105" s="71"/>
      <c r="H105" s="71">
        <f t="shared" si="5"/>
        <v>0</v>
      </c>
    </row>
    <row r="106" spans="1:9" x14ac:dyDescent="0.2">
      <c r="A106" s="10" t="s">
        <v>172</v>
      </c>
      <c r="B106" s="10" t="s">
        <v>173</v>
      </c>
      <c r="C106" s="18">
        <v>46.45</v>
      </c>
      <c r="D106" s="11">
        <v>2600</v>
      </c>
      <c r="E106" s="11">
        <v>29528.7</v>
      </c>
      <c r="F106" s="11">
        <f t="shared" si="3"/>
        <v>-26928.7</v>
      </c>
      <c r="G106" s="71">
        <f t="shared" si="4"/>
        <v>63570.936490850378</v>
      </c>
      <c r="H106" s="71">
        <f t="shared" si="5"/>
        <v>1135.7192307692308</v>
      </c>
      <c r="I106" s="122" t="s">
        <v>263</v>
      </c>
    </row>
    <row r="107" spans="1:9" x14ac:dyDescent="0.2">
      <c r="A107" s="10" t="s">
        <v>174</v>
      </c>
      <c r="B107" s="10" t="s">
        <v>175</v>
      </c>
      <c r="C107" s="18">
        <v>0</v>
      </c>
      <c r="D107" s="11">
        <v>700</v>
      </c>
      <c r="E107" s="11">
        <v>33.18</v>
      </c>
      <c r="F107" s="11">
        <f t="shared" si="3"/>
        <v>666.82</v>
      </c>
      <c r="G107" s="71"/>
      <c r="H107" s="71">
        <f t="shared" si="5"/>
        <v>4.74</v>
      </c>
    </row>
    <row r="108" spans="1:9" x14ac:dyDescent="0.2">
      <c r="A108" s="10" t="s">
        <v>176</v>
      </c>
      <c r="B108" s="10" t="s">
        <v>177</v>
      </c>
      <c r="C108" s="18">
        <v>0</v>
      </c>
      <c r="D108" s="11">
        <v>700</v>
      </c>
      <c r="E108" s="11">
        <v>33.18</v>
      </c>
      <c r="F108" s="11">
        <f t="shared" si="3"/>
        <v>666.82</v>
      </c>
      <c r="G108" s="71"/>
      <c r="H108" s="71">
        <f t="shared" si="5"/>
        <v>4.74</v>
      </c>
    </row>
    <row r="109" spans="1:9" x14ac:dyDescent="0.2">
      <c r="A109" s="10" t="s">
        <v>178</v>
      </c>
      <c r="B109" s="10" t="s">
        <v>179</v>
      </c>
      <c r="C109" s="18">
        <v>0</v>
      </c>
      <c r="D109" s="11">
        <v>0</v>
      </c>
      <c r="E109" s="11">
        <v>0</v>
      </c>
      <c r="F109" s="11">
        <f t="shared" si="3"/>
        <v>0</v>
      </c>
      <c r="G109" s="71"/>
      <c r="H109" s="71"/>
    </row>
    <row r="110" spans="1:9" x14ac:dyDescent="0.2">
      <c r="A110" s="10" t="s">
        <v>180</v>
      </c>
      <c r="B110" s="10" t="s">
        <v>181</v>
      </c>
      <c r="C110" s="18">
        <v>0</v>
      </c>
      <c r="D110" s="11">
        <v>0</v>
      </c>
      <c r="E110" s="11">
        <v>0</v>
      </c>
      <c r="F110" s="11">
        <f t="shared" ref="F110:F111" si="6">D110-E110</f>
        <v>0</v>
      </c>
      <c r="G110" s="71"/>
      <c r="H110" s="71"/>
    </row>
    <row r="111" spans="1:9" x14ac:dyDescent="0.2">
      <c r="A111" s="10" t="s">
        <v>182</v>
      </c>
      <c r="B111" s="10" t="s">
        <v>181</v>
      </c>
      <c r="C111" s="18">
        <v>0</v>
      </c>
      <c r="D111" s="11">
        <v>0</v>
      </c>
      <c r="E111" s="11">
        <v>0</v>
      </c>
      <c r="F111" s="11">
        <f t="shared" si="6"/>
        <v>0</v>
      </c>
      <c r="G111" s="71"/>
      <c r="H111" s="71"/>
    </row>
  </sheetData>
  <mergeCells count="13">
    <mergeCell ref="I65:X65"/>
    <mergeCell ref="I73:R73"/>
    <mergeCell ref="A9:B9"/>
    <mergeCell ref="A42:B42"/>
    <mergeCell ref="I15:U15"/>
    <mergeCell ref="I50:X50"/>
    <mergeCell ref="I52:Q52"/>
    <mergeCell ref="A1:B2"/>
    <mergeCell ref="E2:E3"/>
    <mergeCell ref="A3:B4"/>
    <mergeCell ref="A5:B5"/>
    <mergeCell ref="D7:E7"/>
    <mergeCell ref="A8:H8"/>
  </mergeCells>
  <pageMargins left="1.0416666666666666E-2" right="1.0416666666666666E-2" top="1.0416666666666666E-2" bottom="1.0416666666666666E-2" header="0.3" footer="0.3"/>
  <pageSetup paperSize="9" orientation="landscape" r:id="rId1"/>
  <ignoredErrors>
    <ignoredError sqref="C11:H11 F12:F20 F41:F44 F45:F111 D44:E44 G44:H44" unlockedFormula="1"/>
    <ignoredError sqref="F24:F27 F32:F36 F40" evalError="1" unlockedFormula="1"/>
    <ignoredError sqref="G16:G19 H16:H19 G24:G27 H24:H27 G32:G35 H32:H35" evalError="1"/>
    <ignoredError sqref="A12:A40 A45:A11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CEB7-58AF-42C8-BB3F-A942584DD4FB}">
  <dimension ref="A1:J192"/>
  <sheetViews>
    <sheetView showGridLines="0" view="pageLayout" zoomScaleNormal="100" workbookViewId="0">
      <selection activeCell="A9" sqref="A9:H9"/>
    </sheetView>
  </sheetViews>
  <sheetFormatPr defaultRowHeight="12.75" x14ac:dyDescent="0.2"/>
  <cols>
    <col min="1" max="1" width="11.28515625" style="26" customWidth="1"/>
    <col min="2" max="2" width="54" style="123" customWidth="1"/>
    <col min="3" max="3" width="13.7109375" style="123" customWidth="1"/>
    <col min="4" max="4" width="12" style="124" customWidth="1"/>
    <col min="5" max="5" width="12.85546875" style="124" customWidth="1"/>
    <col min="6" max="6" width="15.85546875" style="124" customWidth="1"/>
    <col min="7" max="7" width="15.28515625" style="124" customWidth="1"/>
    <col min="8" max="8" width="11.85546875" style="25" customWidth="1"/>
    <col min="9" max="9" width="9.140625" style="123"/>
    <col min="10" max="10" width="20.28515625" style="123" customWidth="1"/>
    <col min="11" max="11" width="50.5703125" style="123" customWidth="1"/>
    <col min="12" max="12" width="15" style="123" customWidth="1"/>
    <col min="13" max="258" width="9.140625" style="123"/>
    <col min="259" max="259" width="11.28515625" style="123" customWidth="1"/>
    <col min="260" max="260" width="53" style="123" bestFit="1" customWidth="1"/>
    <col min="261" max="262" width="16.140625" style="123" customWidth="1"/>
    <col min="263" max="263" width="20.5703125" style="123" customWidth="1"/>
    <col min="264" max="264" width="1.140625" style="123" customWidth="1"/>
    <col min="265" max="514" width="9.140625" style="123"/>
    <col min="515" max="515" width="11.28515625" style="123" customWidth="1"/>
    <col min="516" max="516" width="53" style="123" bestFit="1" customWidth="1"/>
    <col min="517" max="518" width="16.140625" style="123" customWidth="1"/>
    <col min="519" max="519" width="20.5703125" style="123" customWidth="1"/>
    <col min="520" max="520" width="1.140625" style="123" customWidth="1"/>
    <col min="521" max="770" width="9.140625" style="123"/>
    <col min="771" max="771" width="11.28515625" style="123" customWidth="1"/>
    <col min="772" max="772" width="53" style="123" bestFit="1" customWidth="1"/>
    <col min="773" max="774" width="16.140625" style="123" customWidth="1"/>
    <col min="775" max="775" width="20.5703125" style="123" customWidth="1"/>
    <col min="776" max="776" width="1.140625" style="123" customWidth="1"/>
    <col min="777" max="1026" width="9.140625" style="123"/>
    <col min="1027" max="1027" width="11.28515625" style="123" customWidth="1"/>
    <col min="1028" max="1028" width="53" style="123" bestFit="1" customWidth="1"/>
    <col min="1029" max="1030" width="16.140625" style="123" customWidth="1"/>
    <col min="1031" max="1031" width="20.5703125" style="123" customWidth="1"/>
    <col min="1032" max="1032" width="1.140625" style="123" customWidth="1"/>
    <col min="1033" max="1282" width="9.140625" style="123"/>
    <col min="1283" max="1283" width="11.28515625" style="123" customWidth="1"/>
    <col min="1284" max="1284" width="53" style="123" bestFit="1" customWidth="1"/>
    <col min="1285" max="1286" width="16.140625" style="123" customWidth="1"/>
    <col min="1287" max="1287" width="20.5703125" style="123" customWidth="1"/>
    <col min="1288" max="1288" width="1.140625" style="123" customWidth="1"/>
    <col min="1289" max="1538" width="9.140625" style="123"/>
    <col min="1539" max="1539" width="11.28515625" style="123" customWidth="1"/>
    <col min="1540" max="1540" width="53" style="123" bestFit="1" customWidth="1"/>
    <col min="1541" max="1542" width="16.140625" style="123" customWidth="1"/>
    <col min="1543" max="1543" width="20.5703125" style="123" customWidth="1"/>
    <col min="1544" max="1544" width="1.140625" style="123" customWidth="1"/>
    <col min="1545" max="1794" width="9.140625" style="123"/>
    <col min="1795" max="1795" width="11.28515625" style="123" customWidth="1"/>
    <col min="1796" max="1796" width="53" style="123" bestFit="1" customWidth="1"/>
    <col min="1797" max="1798" width="16.140625" style="123" customWidth="1"/>
    <col min="1799" max="1799" width="20.5703125" style="123" customWidth="1"/>
    <col min="1800" max="1800" width="1.140625" style="123" customWidth="1"/>
    <col min="1801" max="2050" width="9.140625" style="123"/>
    <col min="2051" max="2051" width="11.28515625" style="123" customWidth="1"/>
    <col min="2052" max="2052" width="53" style="123" bestFit="1" customWidth="1"/>
    <col min="2053" max="2054" width="16.140625" style="123" customWidth="1"/>
    <col min="2055" max="2055" width="20.5703125" style="123" customWidth="1"/>
    <col min="2056" max="2056" width="1.140625" style="123" customWidth="1"/>
    <col min="2057" max="2306" width="9.140625" style="123"/>
    <col min="2307" max="2307" width="11.28515625" style="123" customWidth="1"/>
    <col min="2308" max="2308" width="53" style="123" bestFit="1" customWidth="1"/>
    <col min="2309" max="2310" width="16.140625" style="123" customWidth="1"/>
    <col min="2311" max="2311" width="20.5703125" style="123" customWidth="1"/>
    <col min="2312" max="2312" width="1.140625" style="123" customWidth="1"/>
    <col min="2313" max="2562" width="9.140625" style="123"/>
    <col min="2563" max="2563" width="11.28515625" style="123" customWidth="1"/>
    <col min="2564" max="2564" width="53" style="123" bestFit="1" customWidth="1"/>
    <col min="2565" max="2566" width="16.140625" style="123" customWidth="1"/>
    <col min="2567" max="2567" width="20.5703125" style="123" customWidth="1"/>
    <col min="2568" max="2568" width="1.140625" style="123" customWidth="1"/>
    <col min="2569" max="2818" width="9.140625" style="123"/>
    <col min="2819" max="2819" width="11.28515625" style="123" customWidth="1"/>
    <col min="2820" max="2820" width="53" style="123" bestFit="1" customWidth="1"/>
    <col min="2821" max="2822" width="16.140625" style="123" customWidth="1"/>
    <col min="2823" max="2823" width="20.5703125" style="123" customWidth="1"/>
    <col min="2824" max="2824" width="1.140625" style="123" customWidth="1"/>
    <col min="2825" max="3074" width="9.140625" style="123"/>
    <col min="3075" max="3075" width="11.28515625" style="123" customWidth="1"/>
    <col min="3076" max="3076" width="53" style="123" bestFit="1" customWidth="1"/>
    <col min="3077" max="3078" width="16.140625" style="123" customWidth="1"/>
    <col min="3079" max="3079" width="20.5703125" style="123" customWidth="1"/>
    <col min="3080" max="3080" width="1.140625" style="123" customWidth="1"/>
    <col min="3081" max="3330" width="9.140625" style="123"/>
    <col min="3331" max="3331" width="11.28515625" style="123" customWidth="1"/>
    <col min="3332" max="3332" width="53" style="123" bestFit="1" customWidth="1"/>
    <col min="3333" max="3334" width="16.140625" style="123" customWidth="1"/>
    <col min="3335" max="3335" width="20.5703125" style="123" customWidth="1"/>
    <col min="3336" max="3336" width="1.140625" style="123" customWidth="1"/>
    <col min="3337" max="3586" width="9.140625" style="123"/>
    <col min="3587" max="3587" width="11.28515625" style="123" customWidth="1"/>
    <col min="3588" max="3588" width="53" style="123" bestFit="1" customWidth="1"/>
    <col min="3589" max="3590" width="16.140625" style="123" customWidth="1"/>
    <col min="3591" max="3591" width="20.5703125" style="123" customWidth="1"/>
    <col min="3592" max="3592" width="1.140625" style="123" customWidth="1"/>
    <col min="3593" max="3842" width="9.140625" style="123"/>
    <col min="3843" max="3843" width="11.28515625" style="123" customWidth="1"/>
    <col min="3844" max="3844" width="53" style="123" bestFit="1" customWidth="1"/>
    <col min="3845" max="3846" width="16.140625" style="123" customWidth="1"/>
    <col min="3847" max="3847" width="20.5703125" style="123" customWidth="1"/>
    <col min="3848" max="3848" width="1.140625" style="123" customWidth="1"/>
    <col min="3849" max="4098" width="9.140625" style="123"/>
    <col min="4099" max="4099" width="11.28515625" style="123" customWidth="1"/>
    <col min="4100" max="4100" width="53" style="123" bestFit="1" customWidth="1"/>
    <col min="4101" max="4102" width="16.140625" style="123" customWidth="1"/>
    <col min="4103" max="4103" width="20.5703125" style="123" customWidth="1"/>
    <col min="4104" max="4104" width="1.140625" style="123" customWidth="1"/>
    <col min="4105" max="4354" width="9.140625" style="123"/>
    <col min="4355" max="4355" width="11.28515625" style="123" customWidth="1"/>
    <col min="4356" max="4356" width="53" style="123" bestFit="1" customWidth="1"/>
    <col min="4357" max="4358" width="16.140625" style="123" customWidth="1"/>
    <col min="4359" max="4359" width="20.5703125" style="123" customWidth="1"/>
    <col min="4360" max="4360" width="1.140625" style="123" customWidth="1"/>
    <col min="4361" max="4610" width="9.140625" style="123"/>
    <col min="4611" max="4611" width="11.28515625" style="123" customWidth="1"/>
    <col min="4612" max="4612" width="53" style="123" bestFit="1" customWidth="1"/>
    <col min="4613" max="4614" width="16.140625" style="123" customWidth="1"/>
    <col min="4615" max="4615" width="20.5703125" style="123" customWidth="1"/>
    <col min="4616" max="4616" width="1.140625" style="123" customWidth="1"/>
    <col min="4617" max="4866" width="9.140625" style="123"/>
    <col min="4867" max="4867" width="11.28515625" style="123" customWidth="1"/>
    <col min="4868" max="4868" width="53" style="123" bestFit="1" customWidth="1"/>
    <col min="4869" max="4870" width="16.140625" style="123" customWidth="1"/>
    <col min="4871" max="4871" width="20.5703125" style="123" customWidth="1"/>
    <col min="4872" max="4872" width="1.140625" style="123" customWidth="1"/>
    <col min="4873" max="5122" width="9.140625" style="123"/>
    <col min="5123" max="5123" width="11.28515625" style="123" customWidth="1"/>
    <col min="5124" max="5124" width="53" style="123" bestFit="1" customWidth="1"/>
    <col min="5125" max="5126" width="16.140625" style="123" customWidth="1"/>
    <col min="5127" max="5127" width="20.5703125" style="123" customWidth="1"/>
    <col min="5128" max="5128" width="1.140625" style="123" customWidth="1"/>
    <col min="5129" max="5378" width="9.140625" style="123"/>
    <col min="5379" max="5379" width="11.28515625" style="123" customWidth="1"/>
    <col min="5380" max="5380" width="53" style="123" bestFit="1" customWidth="1"/>
    <col min="5381" max="5382" width="16.140625" style="123" customWidth="1"/>
    <col min="5383" max="5383" width="20.5703125" style="123" customWidth="1"/>
    <col min="5384" max="5384" width="1.140625" style="123" customWidth="1"/>
    <col min="5385" max="5634" width="9.140625" style="123"/>
    <col min="5635" max="5635" width="11.28515625" style="123" customWidth="1"/>
    <col min="5636" max="5636" width="53" style="123" bestFit="1" customWidth="1"/>
    <col min="5637" max="5638" width="16.140625" style="123" customWidth="1"/>
    <col min="5639" max="5639" width="20.5703125" style="123" customWidth="1"/>
    <col min="5640" max="5640" width="1.140625" style="123" customWidth="1"/>
    <col min="5641" max="5890" width="9.140625" style="123"/>
    <col min="5891" max="5891" width="11.28515625" style="123" customWidth="1"/>
    <col min="5892" max="5892" width="53" style="123" bestFit="1" customWidth="1"/>
    <col min="5893" max="5894" width="16.140625" style="123" customWidth="1"/>
    <col min="5895" max="5895" width="20.5703125" style="123" customWidth="1"/>
    <col min="5896" max="5896" width="1.140625" style="123" customWidth="1"/>
    <col min="5897" max="6146" width="9.140625" style="123"/>
    <col min="6147" max="6147" width="11.28515625" style="123" customWidth="1"/>
    <col min="6148" max="6148" width="53" style="123" bestFit="1" customWidth="1"/>
    <col min="6149" max="6150" width="16.140625" style="123" customWidth="1"/>
    <col min="6151" max="6151" width="20.5703125" style="123" customWidth="1"/>
    <col min="6152" max="6152" width="1.140625" style="123" customWidth="1"/>
    <col min="6153" max="6402" width="9.140625" style="123"/>
    <col min="6403" max="6403" width="11.28515625" style="123" customWidth="1"/>
    <col min="6404" max="6404" width="53" style="123" bestFit="1" customWidth="1"/>
    <col min="6405" max="6406" width="16.140625" style="123" customWidth="1"/>
    <col min="6407" max="6407" width="20.5703125" style="123" customWidth="1"/>
    <col min="6408" max="6408" width="1.140625" style="123" customWidth="1"/>
    <col min="6409" max="6658" width="9.140625" style="123"/>
    <col min="6659" max="6659" width="11.28515625" style="123" customWidth="1"/>
    <col min="6660" max="6660" width="53" style="123" bestFit="1" customWidth="1"/>
    <col min="6661" max="6662" width="16.140625" style="123" customWidth="1"/>
    <col min="6663" max="6663" width="20.5703125" style="123" customWidth="1"/>
    <col min="6664" max="6664" width="1.140625" style="123" customWidth="1"/>
    <col min="6665" max="6914" width="9.140625" style="123"/>
    <col min="6915" max="6915" width="11.28515625" style="123" customWidth="1"/>
    <col min="6916" max="6916" width="53" style="123" bestFit="1" customWidth="1"/>
    <col min="6917" max="6918" width="16.140625" style="123" customWidth="1"/>
    <col min="6919" max="6919" width="20.5703125" style="123" customWidth="1"/>
    <col min="6920" max="6920" width="1.140625" style="123" customWidth="1"/>
    <col min="6921" max="7170" width="9.140625" style="123"/>
    <col min="7171" max="7171" width="11.28515625" style="123" customWidth="1"/>
    <col min="7172" max="7172" width="53" style="123" bestFit="1" customWidth="1"/>
    <col min="7173" max="7174" width="16.140625" style="123" customWidth="1"/>
    <col min="7175" max="7175" width="20.5703125" style="123" customWidth="1"/>
    <col min="7176" max="7176" width="1.140625" style="123" customWidth="1"/>
    <col min="7177" max="7426" width="9.140625" style="123"/>
    <col min="7427" max="7427" width="11.28515625" style="123" customWidth="1"/>
    <col min="7428" max="7428" width="53" style="123" bestFit="1" customWidth="1"/>
    <col min="7429" max="7430" width="16.140625" style="123" customWidth="1"/>
    <col min="7431" max="7431" width="20.5703125" style="123" customWidth="1"/>
    <col min="7432" max="7432" width="1.140625" style="123" customWidth="1"/>
    <col min="7433" max="7682" width="9.140625" style="123"/>
    <col min="7683" max="7683" width="11.28515625" style="123" customWidth="1"/>
    <col min="7684" max="7684" width="53" style="123" bestFit="1" customWidth="1"/>
    <col min="7685" max="7686" width="16.140625" style="123" customWidth="1"/>
    <col min="7687" max="7687" width="20.5703125" style="123" customWidth="1"/>
    <col min="7688" max="7688" width="1.140625" style="123" customWidth="1"/>
    <col min="7689" max="7938" width="9.140625" style="123"/>
    <col min="7939" max="7939" width="11.28515625" style="123" customWidth="1"/>
    <col min="7940" max="7940" width="53" style="123" bestFit="1" customWidth="1"/>
    <col min="7941" max="7942" width="16.140625" style="123" customWidth="1"/>
    <col min="7943" max="7943" width="20.5703125" style="123" customWidth="1"/>
    <col min="7944" max="7944" width="1.140625" style="123" customWidth="1"/>
    <col min="7945" max="8194" width="9.140625" style="123"/>
    <col min="8195" max="8195" width="11.28515625" style="123" customWidth="1"/>
    <col min="8196" max="8196" width="53" style="123" bestFit="1" customWidth="1"/>
    <col min="8197" max="8198" width="16.140625" style="123" customWidth="1"/>
    <col min="8199" max="8199" width="20.5703125" style="123" customWidth="1"/>
    <col min="8200" max="8200" width="1.140625" style="123" customWidth="1"/>
    <col min="8201" max="8450" width="9.140625" style="123"/>
    <col min="8451" max="8451" width="11.28515625" style="123" customWidth="1"/>
    <col min="8452" max="8452" width="53" style="123" bestFit="1" customWidth="1"/>
    <col min="8453" max="8454" width="16.140625" style="123" customWidth="1"/>
    <col min="8455" max="8455" width="20.5703125" style="123" customWidth="1"/>
    <col min="8456" max="8456" width="1.140625" style="123" customWidth="1"/>
    <col min="8457" max="8706" width="9.140625" style="123"/>
    <col min="8707" max="8707" width="11.28515625" style="123" customWidth="1"/>
    <col min="8708" max="8708" width="53" style="123" bestFit="1" customWidth="1"/>
    <col min="8709" max="8710" width="16.140625" style="123" customWidth="1"/>
    <col min="8711" max="8711" width="20.5703125" style="123" customWidth="1"/>
    <col min="8712" max="8712" width="1.140625" style="123" customWidth="1"/>
    <col min="8713" max="8962" width="9.140625" style="123"/>
    <col min="8963" max="8963" width="11.28515625" style="123" customWidth="1"/>
    <col min="8964" max="8964" width="53" style="123" bestFit="1" customWidth="1"/>
    <col min="8965" max="8966" width="16.140625" style="123" customWidth="1"/>
    <col min="8967" max="8967" width="20.5703125" style="123" customWidth="1"/>
    <col min="8968" max="8968" width="1.140625" style="123" customWidth="1"/>
    <col min="8969" max="9218" width="9.140625" style="123"/>
    <col min="9219" max="9219" width="11.28515625" style="123" customWidth="1"/>
    <col min="9220" max="9220" width="53" style="123" bestFit="1" customWidth="1"/>
    <col min="9221" max="9222" width="16.140625" style="123" customWidth="1"/>
    <col min="9223" max="9223" width="20.5703125" style="123" customWidth="1"/>
    <col min="9224" max="9224" width="1.140625" style="123" customWidth="1"/>
    <col min="9225" max="9474" width="9.140625" style="123"/>
    <col min="9475" max="9475" width="11.28515625" style="123" customWidth="1"/>
    <col min="9476" max="9476" width="53" style="123" bestFit="1" customWidth="1"/>
    <col min="9477" max="9478" width="16.140625" style="123" customWidth="1"/>
    <col min="9479" max="9479" width="20.5703125" style="123" customWidth="1"/>
    <col min="9480" max="9480" width="1.140625" style="123" customWidth="1"/>
    <col min="9481" max="9730" width="9.140625" style="123"/>
    <col min="9731" max="9731" width="11.28515625" style="123" customWidth="1"/>
    <col min="9732" max="9732" width="53" style="123" bestFit="1" customWidth="1"/>
    <col min="9733" max="9734" width="16.140625" style="123" customWidth="1"/>
    <col min="9735" max="9735" width="20.5703125" style="123" customWidth="1"/>
    <col min="9736" max="9736" width="1.140625" style="123" customWidth="1"/>
    <col min="9737" max="9986" width="9.140625" style="123"/>
    <col min="9987" max="9987" width="11.28515625" style="123" customWidth="1"/>
    <col min="9988" max="9988" width="53" style="123" bestFit="1" customWidth="1"/>
    <col min="9989" max="9990" width="16.140625" style="123" customWidth="1"/>
    <col min="9991" max="9991" width="20.5703125" style="123" customWidth="1"/>
    <col min="9992" max="9992" width="1.140625" style="123" customWidth="1"/>
    <col min="9993" max="10242" width="9.140625" style="123"/>
    <col min="10243" max="10243" width="11.28515625" style="123" customWidth="1"/>
    <col min="10244" max="10244" width="53" style="123" bestFit="1" customWidth="1"/>
    <col min="10245" max="10246" width="16.140625" style="123" customWidth="1"/>
    <col min="10247" max="10247" width="20.5703125" style="123" customWidth="1"/>
    <col min="10248" max="10248" width="1.140625" style="123" customWidth="1"/>
    <col min="10249" max="10498" width="9.140625" style="123"/>
    <col min="10499" max="10499" width="11.28515625" style="123" customWidth="1"/>
    <col min="10500" max="10500" width="53" style="123" bestFit="1" customWidth="1"/>
    <col min="10501" max="10502" width="16.140625" style="123" customWidth="1"/>
    <col min="10503" max="10503" width="20.5703125" style="123" customWidth="1"/>
    <col min="10504" max="10504" width="1.140625" style="123" customWidth="1"/>
    <col min="10505" max="10754" width="9.140625" style="123"/>
    <col min="10755" max="10755" width="11.28515625" style="123" customWidth="1"/>
    <col min="10756" max="10756" width="53" style="123" bestFit="1" customWidth="1"/>
    <col min="10757" max="10758" width="16.140625" style="123" customWidth="1"/>
    <col min="10759" max="10759" width="20.5703125" style="123" customWidth="1"/>
    <col min="10760" max="10760" width="1.140625" style="123" customWidth="1"/>
    <col min="10761" max="11010" width="9.140625" style="123"/>
    <col min="11011" max="11011" width="11.28515625" style="123" customWidth="1"/>
    <col min="11012" max="11012" width="53" style="123" bestFit="1" customWidth="1"/>
    <col min="11013" max="11014" width="16.140625" style="123" customWidth="1"/>
    <col min="11015" max="11015" width="20.5703125" style="123" customWidth="1"/>
    <col min="11016" max="11016" width="1.140625" style="123" customWidth="1"/>
    <col min="11017" max="11266" width="9.140625" style="123"/>
    <col min="11267" max="11267" width="11.28515625" style="123" customWidth="1"/>
    <col min="11268" max="11268" width="53" style="123" bestFit="1" customWidth="1"/>
    <col min="11269" max="11270" width="16.140625" style="123" customWidth="1"/>
    <col min="11271" max="11271" width="20.5703125" style="123" customWidth="1"/>
    <col min="11272" max="11272" width="1.140625" style="123" customWidth="1"/>
    <col min="11273" max="11522" width="9.140625" style="123"/>
    <col min="11523" max="11523" width="11.28515625" style="123" customWidth="1"/>
    <col min="11524" max="11524" width="53" style="123" bestFit="1" customWidth="1"/>
    <col min="11525" max="11526" width="16.140625" style="123" customWidth="1"/>
    <col min="11527" max="11527" width="20.5703125" style="123" customWidth="1"/>
    <col min="11528" max="11528" width="1.140625" style="123" customWidth="1"/>
    <col min="11529" max="11778" width="9.140625" style="123"/>
    <col min="11779" max="11779" width="11.28515625" style="123" customWidth="1"/>
    <col min="11780" max="11780" width="53" style="123" bestFit="1" customWidth="1"/>
    <col min="11781" max="11782" width="16.140625" style="123" customWidth="1"/>
    <col min="11783" max="11783" width="20.5703125" style="123" customWidth="1"/>
    <col min="11784" max="11784" width="1.140625" style="123" customWidth="1"/>
    <col min="11785" max="12034" width="9.140625" style="123"/>
    <col min="12035" max="12035" width="11.28515625" style="123" customWidth="1"/>
    <col min="12036" max="12036" width="53" style="123" bestFit="1" customWidth="1"/>
    <col min="12037" max="12038" width="16.140625" style="123" customWidth="1"/>
    <col min="12039" max="12039" width="20.5703125" style="123" customWidth="1"/>
    <col min="12040" max="12040" width="1.140625" style="123" customWidth="1"/>
    <col min="12041" max="12290" width="9.140625" style="123"/>
    <col min="12291" max="12291" width="11.28515625" style="123" customWidth="1"/>
    <col min="12292" max="12292" width="53" style="123" bestFit="1" customWidth="1"/>
    <col min="12293" max="12294" width="16.140625" style="123" customWidth="1"/>
    <col min="12295" max="12295" width="20.5703125" style="123" customWidth="1"/>
    <col min="12296" max="12296" width="1.140625" style="123" customWidth="1"/>
    <col min="12297" max="12546" width="9.140625" style="123"/>
    <col min="12547" max="12547" width="11.28515625" style="123" customWidth="1"/>
    <col min="12548" max="12548" width="53" style="123" bestFit="1" customWidth="1"/>
    <col min="12549" max="12550" width="16.140625" style="123" customWidth="1"/>
    <col min="12551" max="12551" width="20.5703125" style="123" customWidth="1"/>
    <col min="12552" max="12552" width="1.140625" style="123" customWidth="1"/>
    <col min="12553" max="12802" width="9.140625" style="123"/>
    <col min="12803" max="12803" width="11.28515625" style="123" customWidth="1"/>
    <col min="12804" max="12804" width="53" style="123" bestFit="1" customWidth="1"/>
    <col min="12805" max="12806" width="16.140625" style="123" customWidth="1"/>
    <col min="12807" max="12807" width="20.5703125" style="123" customWidth="1"/>
    <col min="12808" max="12808" width="1.140625" style="123" customWidth="1"/>
    <col min="12809" max="13058" width="9.140625" style="123"/>
    <col min="13059" max="13059" width="11.28515625" style="123" customWidth="1"/>
    <col min="13060" max="13060" width="53" style="123" bestFit="1" customWidth="1"/>
    <col min="13061" max="13062" width="16.140625" style="123" customWidth="1"/>
    <col min="13063" max="13063" width="20.5703125" style="123" customWidth="1"/>
    <col min="13064" max="13064" width="1.140625" style="123" customWidth="1"/>
    <col min="13065" max="13314" width="9.140625" style="123"/>
    <col min="13315" max="13315" width="11.28515625" style="123" customWidth="1"/>
    <col min="13316" max="13316" width="53" style="123" bestFit="1" customWidth="1"/>
    <col min="13317" max="13318" width="16.140625" style="123" customWidth="1"/>
    <col min="13319" max="13319" width="20.5703125" style="123" customWidth="1"/>
    <col min="13320" max="13320" width="1.140625" style="123" customWidth="1"/>
    <col min="13321" max="13570" width="9.140625" style="123"/>
    <col min="13571" max="13571" width="11.28515625" style="123" customWidth="1"/>
    <col min="13572" max="13572" width="53" style="123" bestFit="1" customWidth="1"/>
    <col min="13573" max="13574" width="16.140625" style="123" customWidth="1"/>
    <col min="13575" max="13575" width="20.5703125" style="123" customWidth="1"/>
    <col min="13576" max="13576" width="1.140625" style="123" customWidth="1"/>
    <col min="13577" max="13826" width="9.140625" style="123"/>
    <col min="13827" max="13827" width="11.28515625" style="123" customWidth="1"/>
    <col min="13828" max="13828" width="53" style="123" bestFit="1" customWidth="1"/>
    <col min="13829" max="13830" width="16.140625" style="123" customWidth="1"/>
    <col min="13831" max="13831" width="20.5703125" style="123" customWidth="1"/>
    <col min="13832" max="13832" width="1.140625" style="123" customWidth="1"/>
    <col min="13833" max="14082" width="9.140625" style="123"/>
    <col min="14083" max="14083" width="11.28515625" style="123" customWidth="1"/>
    <col min="14084" max="14084" width="53" style="123" bestFit="1" customWidth="1"/>
    <col min="14085" max="14086" width="16.140625" style="123" customWidth="1"/>
    <col min="14087" max="14087" width="20.5703125" style="123" customWidth="1"/>
    <col min="14088" max="14088" width="1.140625" style="123" customWidth="1"/>
    <col min="14089" max="14338" width="9.140625" style="123"/>
    <col min="14339" max="14339" width="11.28515625" style="123" customWidth="1"/>
    <col min="14340" max="14340" width="53" style="123" bestFit="1" customWidth="1"/>
    <col min="14341" max="14342" width="16.140625" style="123" customWidth="1"/>
    <col min="14343" max="14343" width="20.5703125" style="123" customWidth="1"/>
    <col min="14344" max="14344" width="1.140625" style="123" customWidth="1"/>
    <col min="14345" max="14594" width="9.140625" style="123"/>
    <col min="14595" max="14595" width="11.28515625" style="123" customWidth="1"/>
    <col min="14596" max="14596" width="53" style="123" bestFit="1" customWidth="1"/>
    <col min="14597" max="14598" width="16.140625" style="123" customWidth="1"/>
    <col min="14599" max="14599" width="20.5703125" style="123" customWidth="1"/>
    <col min="14600" max="14600" width="1.140625" style="123" customWidth="1"/>
    <col min="14601" max="14850" width="9.140625" style="123"/>
    <col min="14851" max="14851" width="11.28515625" style="123" customWidth="1"/>
    <col min="14852" max="14852" width="53" style="123" bestFit="1" customWidth="1"/>
    <col min="14853" max="14854" width="16.140625" style="123" customWidth="1"/>
    <col min="14855" max="14855" width="20.5703125" style="123" customWidth="1"/>
    <col min="14856" max="14856" width="1.140625" style="123" customWidth="1"/>
    <col min="14857" max="15106" width="9.140625" style="123"/>
    <col min="15107" max="15107" width="11.28515625" style="123" customWidth="1"/>
    <col min="15108" max="15108" width="53" style="123" bestFit="1" customWidth="1"/>
    <col min="15109" max="15110" width="16.140625" style="123" customWidth="1"/>
    <col min="15111" max="15111" width="20.5703125" style="123" customWidth="1"/>
    <col min="15112" max="15112" width="1.140625" style="123" customWidth="1"/>
    <col min="15113" max="15362" width="9.140625" style="123"/>
    <col min="15363" max="15363" width="11.28515625" style="123" customWidth="1"/>
    <col min="15364" max="15364" width="53" style="123" bestFit="1" customWidth="1"/>
    <col min="15365" max="15366" width="16.140625" style="123" customWidth="1"/>
    <col min="15367" max="15367" width="20.5703125" style="123" customWidth="1"/>
    <col min="15368" max="15368" width="1.140625" style="123" customWidth="1"/>
    <col min="15369" max="15618" width="9.140625" style="123"/>
    <col min="15619" max="15619" width="11.28515625" style="123" customWidth="1"/>
    <col min="15620" max="15620" width="53" style="123" bestFit="1" customWidth="1"/>
    <col min="15621" max="15622" width="16.140625" style="123" customWidth="1"/>
    <col min="15623" max="15623" width="20.5703125" style="123" customWidth="1"/>
    <col min="15624" max="15624" width="1.140625" style="123" customWidth="1"/>
    <col min="15625" max="15874" width="9.140625" style="123"/>
    <col min="15875" max="15875" width="11.28515625" style="123" customWidth="1"/>
    <col min="15876" max="15876" width="53" style="123" bestFit="1" customWidth="1"/>
    <col min="15877" max="15878" width="16.140625" style="123" customWidth="1"/>
    <col min="15879" max="15879" width="20.5703125" style="123" customWidth="1"/>
    <col min="15880" max="15880" width="1.140625" style="123" customWidth="1"/>
    <col min="15881" max="16130" width="9.140625" style="123"/>
    <col min="16131" max="16131" width="11.28515625" style="123" customWidth="1"/>
    <col min="16132" max="16132" width="53" style="123" bestFit="1" customWidth="1"/>
    <col min="16133" max="16134" width="16.140625" style="123" customWidth="1"/>
    <col min="16135" max="16135" width="20.5703125" style="123" customWidth="1"/>
    <col min="16136" max="16136" width="1.140625" style="123" customWidth="1"/>
    <col min="16137" max="16384" width="9.140625" style="123"/>
  </cols>
  <sheetData>
    <row r="1" spans="1:10" ht="7.9" customHeight="1" x14ac:dyDescent="0.2"/>
    <row r="2" spans="1:10" x14ac:dyDescent="0.2">
      <c r="A2" s="141" t="s">
        <v>0</v>
      </c>
      <c r="B2" s="142"/>
    </row>
    <row r="3" spans="1:10" x14ac:dyDescent="0.2">
      <c r="A3" s="142"/>
      <c r="B3" s="142"/>
      <c r="E3" s="143"/>
    </row>
    <row r="4" spans="1:10" x14ac:dyDescent="0.2">
      <c r="A4" s="141" t="s">
        <v>1</v>
      </c>
      <c r="B4" s="142"/>
      <c r="E4" s="143"/>
    </row>
    <row r="5" spans="1:10" x14ac:dyDescent="0.2">
      <c r="A5" s="142"/>
      <c r="B5" s="142"/>
    </row>
    <row r="6" spans="1:10" ht="14.1" customHeight="1" x14ac:dyDescent="0.2">
      <c r="A6" s="141" t="s">
        <v>2</v>
      </c>
      <c r="B6" s="142"/>
    </row>
    <row r="7" spans="1:10" ht="11.1" customHeight="1" x14ac:dyDescent="0.2"/>
    <row r="8" spans="1:10" ht="18" customHeight="1" x14ac:dyDescent="0.2"/>
    <row r="9" spans="1:10" ht="30" customHeight="1" x14ac:dyDescent="0.2">
      <c r="A9" s="149" t="s">
        <v>264</v>
      </c>
      <c r="B9" s="150"/>
      <c r="C9" s="150"/>
      <c r="D9" s="150"/>
      <c r="E9" s="150"/>
      <c r="F9" s="150"/>
      <c r="G9" s="150"/>
      <c r="H9" s="151"/>
      <c r="I9" s="152"/>
      <c r="J9" s="152"/>
    </row>
    <row r="10" spans="1:10" ht="36" x14ac:dyDescent="0.2">
      <c r="A10" s="114" t="s">
        <v>3</v>
      </c>
      <c r="B10" s="114"/>
      <c r="C10" s="121" t="s">
        <v>201</v>
      </c>
      <c r="D10" s="115" t="s">
        <v>233</v>
      </c>
      <c r="E10" s="114" t="s">
        <v>4</v>
      </c>
      <c r="F10" s="114" t="s">
        <v>5</v>
      </c>
      <c r="G10" s="40" t="s">
        <v>234</v>
      </c>
      <c r="H10" s="6" t="s">
        <v>237</v>
      </c>
    </row>
    <row r="11" spans="1:10" x14ac:dyDescent="0.2">
      <c r="A11" s="153" t="s">
        <v>6</v>
      </c>
      <c r="B11" s="114" t="s">
        <v>7</v>
      </c>
      <c r="C11" s="153" t="s">
        <v>17</v>
      </c>
      <c r="D11" s="153" t="s">
        <v>8</v>
      </c>
      <c r="E11" s="153" t="s">
        <v>18</v>
      </c>
      <c r="F11" s="153" t="s">
        <v>19</v>
      </c>
      <c r="G11" s="40" t="s">
        <v>20</v>
      </c>
      <c r="H11" s="24" t="s">
        <v>21</v>
      </c>
    </row>
    <row r="12" spans="1:10" x14ac:dyDescent="0.2">
      <c r="A12" s="80"/>
      <c r="B12" s="81" t="s">
        <v>12</v>
      </c>
      <c r="C12" s="154">
        <v>274935</v>
      </c>
      <c r="D12" s="82">
        <v>790730</v>
      </c>
      <c r="E12" s="82">
        <v>372892.78</v>
      </c>
      <c r="F12" s="82">
        <f t="shared" ref="F12:F75" si="0">D12-E12</f>
        <v>417837.22</v>
      </c>
      <c r="G12" s="166">
        <f>E12/C12*100</f>
        <v>135.62943241129724</v>
      </c>
      <c r="H12" s="28">
        <f>E12/D12*100</f>
        <v>47.158041303605529</v>
      </c>
    </row>
    <row r="13" spans="1:10" x14ac:dyDescent="0.2">
      <c r="A13" s="83" t="s">
        <v>219</v>
      </c>
      <c r="B13" s="84" t="s">
        <v>220</v>
      </c>
      <c r="C13" s="155">
        <v>274935</v>
      </c>
      <c r="D13" s="85">
        <v>790730</v>
      </c>
      <c r="E13" s="85">
        <v>372892.78</v>
      </c>
      <c r="F13" s="85">
        <f t="shared" si="0"/>
        <v>417837.22</v>
      </c>
      <c r="G13" s="111">
        <f>E13/C13*100</f>
        <v>135.62943241129724</v>
      </c>
      <c r="H13" s="111">
        <f>E13/D13*100</f>
        <v>47.158041303605529</v>
      </c>
    </row>
    <row r="14" spans="1:10" ht="22.5" x14ac:dyDescent="0.2">
      <c r="A14" s="86" t="s">
        <v>221</v>
      </c>
      <c r="B14" s="87" t="s">
        <v>222</v>
      </c>
      <c r="C14" s="156">
        <v>274935</v>
      </c>
      <c r="D14" s="88">
        <v>790730</v>
      </c>
      <c r="E14" s="88">
        <v>372892.78</v>
      </c>
      <c r="F14" s="88">
        <f t="shared" si="0"/>
        <v>417837.22</v>
      </c>
      <c r="G14" s="112">
        <f>E14/C14*100</f>
        <v>135.62943241129724</v>
      </c>
      <c r="H14" s="112">
        <f t="shared" ref="H14:H77" si="1">E14/D14*100</f>
        <v>47.158041303605529</v>
      </c>
    </row>
    <row r="15" spans="1:10" ht="33.75" x14ac:dyDescent="0.2">
      <c r="A15" s="89" t="s">
        <v>223</v>
      </c>
      <c r="B15" s="90" t="s">
        <v>0</v>
      </c>
      <c r="C15" s="157">
        <v>274935</v>
      </c>
      <c r="D15" s="91">
        <v>790730</v>
      </c>
      <c r="E15" s="91">
        <v>372892.78</v>
      </c>
      <c r="F15" s="91">
        <f t="shared" si="0"/>
        <v>417837.22</v>
      </c>
      <c r="G15" s="113">
        <f>E15/C15*100</f>
        <v>135.62943241129724</v>
      </c>
      <c r="H15" s="113">
        <f t="shared" si="1"/>
        <v>47.158041303605529</v>
      </c>
    </row>
    <row r="16" spans="1:10" x14ac:dyDescent="0.2">
      <c r="A16" s="92" t="s">
        <v>224</v>
      </c>
      <c r="B16" s="93" t="s">
        <v>184</v>
      </c>
      <c r="C16" s="158">
        <v>51528.15</v>
      </c>
      <c r="D16" s="94">
        <v>94830</v>
      </c>
      <c r="E16" s="94">
        <v>81231.070000000007</v>
      </c>
      <c r="F16" s="94">
        <f t="shared" si="0"/>
        <v>13598.929999999993</v>
      </c>
      <c r="G16" s="107">
        <f>E16/C16*100</f>
        <v>157.64406445797104</v>
      </c>
      <c r="H16" s="107">
        <f t="shared" si="1"/>
        <v>85.659675208267444</v>
      </c>
    </row>
    <row r="17" spans="1:9" x14ac:dyDescent="0.2">
      <c r="A17" s="95" t="s">
        <v>183</v>
      </c>
      <c r="B17" s="96" t="s">
        <v>184</v>
      </c>
      <c r="C17" s="159">
        <v>2260.11</v>
      </c>
      <c r="D17" s="97">
        <v>5100</v>
      </c>
      <c r="E17" s="97">
        <v>23806.31</v>
      </c>
      <c r="F17" s="97">
        <f t="shared" si="0"/>
        <v>-18706.310000000001</v>
      </c>
      <c r="G17" s="108">
        <f>E17/C17*100</f>
        <v>1053.325280627934</v>
      </c>
      <c r="H17" s="108">
        <f t="shared" si="1"/>
        <v>466.79039215686277</v>
      </c>
    </row>
    <row r="18" spans="1:9" x14ac:dyDescent="0.2">
      <c r="A18" s="98" t="s">
        <v>225</v>
      </c>
      <c r="B18" s="99" t="s">
        <v>226</v>
      </c>
      <c r="C18" s="160">
        <v>2260.11</v>
      </c>
      <c r="D18" s="100">
        <v>5100</v>
      </c>
      <c r="E18" s="100">
        <v>23806.31</v>
      </c>
      <c r="F18" s="100">
        <f t="shared" si="0"/>
        <v>-18706.310000000001</v>
      </c>
      <c r="G18" s="109">
        <f>E18/C18*100</f>
        <v>1053.325280627934</v>
      </c>
      <c r="H18" s="109">
        <f t="shared" si="1"/>
        <v>466.79039215686277</v>
      </c>
    </row>
    <row r="19" spans="1:9" ht="22.5" x14ac:dyDescent="0.2">
      <c r="A19" s="101" t="s">
        <v>202</v>
      </c>
      <c r="B19" s="102" t="s">
        <v>203</v>
      </c>
      <c r="C19" s="161">
        <v>2260.11</v>
      </c>
      <c r="D19" s="103">
        <v>5100</v>
      </c>
      <c r="E19" s="103">
        <v>1132.04</v>
      </c>
      <c r="F19" s="103">
        <f t="shared" si="0"/>
        <v>3967.96</v>
      </c>
      <c r="G19" s="110">
        <f>E19/C19*100</f>
        <v>50.087827583613191</v>
      </c>
      <c r="H19" s="110">
        <f t="shared" si="1"/>
        <v>22.196862745098038</v>
      </c>
    </row>
    <row r="20" spans="1:9" x14ac:dyDescent="0.2">
      <c r="A20" s="104" t="s">
        <v>74</v>
      </c>
      <c r="B20" s="105" t="s">
        <v>75</v>
      </c>
      <c r="C20" s="162">
        <v>2260.11</v>
      </c>
      <c r="D20" s="106">
        <v>5100</v>
      </c>
      <c r="E20" s="106">
        <v>1132.04</v>
      </c>
      <c r="F20" s="106">
        <f t="shared" si="0"/>
        <v>3967.96</v>
      </c>
      <c r="G20" s="167">
        <f>E20/C20*100</f>
        <v>50.087827583613191</v>
      </c>
      <c r="H20" s="79">
        <f t="shared" si="1"/>
        <v>22.196862745098038</v>
      </c>
    </row>
    <row r="21" spans="1:9" x14ac:dyDescent="0.2">
      <c r="A21" s="104" t="s">
        <v>80</v>
      </c>
      <c r="B21" s="105" t="s">
        <v>81</v>
      </c>
      <c r="C21" s="162">
        <v>1386.76</v>
      </c>
      <c r="D21" s="106">
        <v>1300</v>
      </c>
      <c r="E21" s="106">
        <v>0</v>
      </c>
      <c r="F21" s="106">
        <f t="shared" si="0"/>
        <v>1300</v>
      </c>
      <c r="G21" s="167">
        <f t="shared" ref="G21:G84" si="2">E21/C21*100</f>
        <v>0</v>
      </c>
      <c r="H21" s="79">
        <f t="shared" si="1"/>
        <v>0</v>
      </c>
    </row>
    <row r="22" spans="1:9" x14ac:dyDescent="0.2">
      <c r="A22" s="104" t="s">
        <v>92</v>
      </c>
      <c r="B22" s="105" t="s">
        <v>93</v>
      </c>
      <c r="C22" s="162">
        <v>0</v>
      </c>
      <c r="D22" s="106">
        <v>0</v>
      </c>
      <c r="E22" s="106">
        <v>0</v>
      </c>
      <c r="F22" s="106">
        <f t="shared" si="0"/>
        <v>0</v>
      </c>
      <c r="G22" s="167"/>
      <c r="H22" s="79"/>
    </row>
    <row r="23" spans="1:9" x14ac:dyDescent="0.2">
      <c r="A23" s="104" t="s">
        <v>112</v>
      </c>
      <c r="B23" s="105" t="s">
        <v>113</v>
      </c>
      <c r="C23" s="162">
        <v>0</v>
      </c>
      <c r="D23" s="106">
        <v>600</v>
      </c>
      <c r="E23" s="106">
        <v>0</v>
      </c>
      <c r="F23" s="106">
        <f t="shared" si="0"/>
        <v>600</v>
      </c>
      <c r="G23" s="167" t="e">
        <f t="shared" si="2"/>
        <v>#DIV/0!</v>
      </c>
      <c r="H23" s="79">
        <f t="shared" si="1"/>
        <v>0</v>
      </c>
    </row>
    <row r="24" spans="1:9" x14ac:dyDescent="0.2">
      <c r="A24" s="104" t="s">
        <v>122</v>
      </c>
      <c r="B24" s="105" t="s">
        <v>123</v>
      </c>
      <c r="C24" s="162">
        <v>873.35</v>
      </c>
      <c r="D24" s="106">
        <v>3200</v>
      </c>
      <c r="E24" s="106">
        <v>1132.04</v>
      </c>
      <c r="F24" s="106">
        <f t="shared" si="0"/>
        <v>2067.96</v>
      </c>
      <c r="G24" s="167">
        <f t="shared" si="2"/>
        <v>129.62042709108604</v>
      </c>
      <c r="H24" s="79">
        <f t="shared" si="1"/>
        <v>35.376249999999999</v>
      </c>
    </row>
    <row r="25" spans="1:9" ht="22.5" x14ac:dyDescent="0.2">
      <c r="A25" s="101" t="s">
        <v>206</v>
      </c>
      <c r="B25" s="102" t="s">
        <v>207</v>
      </c>
      <c r="C25" s="161">
        <v>0</v>
      </c>
      <c r="D25" s="103">
        <v>0</v>
      </c>
      <c r="E25" s="103">
        <v>5464.27</v>
      </c>
      <c r="F25" s="103">
        <f t="shared" si="0"/>
        <v>-5464.27</v>
      </c>
      <c r="G25" s="110" t="e">
        <f t="shared" si="2"/>
        <v>#DIV/0!</v>
      </c>
      <c r="H25" s="110" t="e">
        <f t="shared" si="1"/>
        <v>#DIV/0!</v>
      </c>
    </row>
    <row r="26" spans="1:9" x14ac:dyDescent="0.2">
      <c r="A26" s="104" t="s">
        <v>74</v>
      </c>
      <c r="B26" s="105" t="s">
        <v>75</v>
      </c>
      <c r="C26" s="162">
        <v>0</v>
      </c>
      <c r="D26" s="106">
        <v>0</v>
      </c>
      <c r="E26" s="106">
        <v>5464.27</v>
      </c>
      <c r="F26" s="106">
        <f t="shared" si="0"/>
        <v>-5464.27</v>
      </c>
      <c r="G26" s="167" t="e">
        <f t="shared" si="2"/>
        <v>#DIV/0!</v>
      </c>
      <c r="H26" s="79" t="e">
        <f t="shared" si="1"/>
        <v>#DIV/0!</v>
      </c>
    </row>
    <row r="27" spans="1:9" x14ac:dyDescent="0.2">
      <c r="A27" s="104" t="s">
        <v>134</v>
      </c>
      <c r="B27" s="105" t="s">
        <v>121</v>
      </c>
      <c r="C27" s="162">
        <v>0</v>
      </c>
      <c r="D27" s="106">
        <v>0</v>
      </c>
      <c r="E27" s="106">
        <v>5464.27</v>
      </c>
      <c r="F27" s="106">
        <v>-5464.27</v>
      </c>
      <c r="G27" s="167" t="e">
        <f t="shared" si="2"/>
        <v>#DIV/0!</v>
      </c>
      <c r="H27" s="79" t="e">
        <f t="shared" si="1"/>
        <v>#DIV/0!</v>
      </c>
      <c r="I27" s="123" t="s">
        <v>262</v>
      </c>
    </row>
    <row r="28" spans="1:9" ht="22.5" x14ac:dyDescent="0.2">
      <c r="A28" s="101" t="s">
        <v>204</v>
      </c>
      <c r="B28" s="102" t="s">
        <v>205</v>
      </c>
      <c r="C28" s="161">
        <v>0</v>
      </c>
      <c r="D28" s="103">
        <v>15600</v>
      </c>
      <c r="E28" s="103">
        <v>17210</v>
      </c>
      <c r="F28" s="103">
        <f t="shared" si="0"/>
        <v>-1610</v>
      </c>
      <c r="G28" s="110" t="e">
        <f t="shared" ref="G28" si="3">E28/C28*100</f>
        <v>#DIV/0!</v>
      </c>
      <c r="H28" s="110">
        <f t="shared" si="1"/>
        <v>110.32051282051283</v>
      </c>
    </row>
    <row r="29" spans="1:9" x14ac:dyDescent="0.2">
      <c r="A29" s="104" t="s">
        <v>74</v>
      </c>
      <c r="B29" s="105" t="s">
        <v>75</v>
      </c>
      <c r="C29" s="162">
        <v>0</v>
      </c>
      <c r="D29" s="106">
        <v>14100</v>
      </c>
      <c r="E29" s="106">
        <v>368.75</v>
      </c>
      <c r="F29" s="106">
        <f t="shared" si="0"/>
        <v>13731.25</v>
      </c>
      <c r="G29" s="167" t="e">
        <f t="shared" si="2"/>
        <v>#DIV/0!</v>
      </c>
      <c r="H29" s="79">
        <f t="shared" si="1"/>
        <v>2.6152482269503547</v>
      </c>
    </row>
    <row r="30" spans="1:9" x14ac:dyDescent="0.2">
      <c r="A30" s="104" t="s">
        <v>104</v>
      </c>
      <c r="B30" s="105" t="s">
        <v>105</v>
      </c>
      <c r="C30" s="162">
        <v>0</v>
      </c>
      <c r="D30" s="106">
        <v>14100</v>
      </c>
      <c r="E30" s="106">
        <v>368.75</v>
      </c>
      <c r="F30" s="106">
        <f t="shared" si="0"/>
        <v>13731.25</v>
      </c>
      <c r="G30" s="167" t="e">
        <f t="shared" si="2"/>
        <v>#DIV/0!</v>
      </c>
      <c r="H30" s="79">
        <f t="shared" si="1"/>
        <v>2.6152482269503547</v>
      </c>
    </row>
    <row r="31" spans="1:9" x14ac:dyDescent="0.2">
      <c r="A31" s="104" t="s">
        <v>160</v>
      </c>
      <c r="B31" s="105" t="s">
        <v>161</v>
      </c>
      <c r="C31" s="162">
        <v>0</v>
      </c>
      <c r="D31" s="106">
        <v>1500</v>
      </c>
      <c r="E31" s="106">
        <v>16841.25</v>
      </c>
      <c r="F31" s="106">
        <f t="shared" si="0"/>
        <v>-15341.25</v>
      </c>
      <c r="G31" s="167" t="e">
        <f t="shared" si="2"/>
        <v>#DIV/0!</v>
      </c>
      <c r="H31" s="79">
        <f t="shared" si="1"/>
        <v>1122.75</v>
      </c>
    </row>
    <row r="32" spans="1:9" x14ac:dyDescent="0.2">
      <c r="A32" s="104" t="s">
        <v>164</v>
      </c>
      <c r="B32" s="105" t="s">
        <v>165</v>
      </c>
      <c r="C32" s="162">
        <v>0</v>
      </c>
      <c r="D32" s="106">
        <v>0</v>
      </c>
      <c r="E32" s="106">
        <v>0</v>
      </c>
      <c r="F32" s="106">
        <f t="shared" si="0"/>
        <v>0</v>
      </c>
      <c r="G32" s="167"/>
      <c r="H32" s="79"/>
    </row>
    <row r="33" spans="1:8" x14ac:dyDescent="0.2">
      <c r="A33" s="104" t="s">
        <v>168</v>
      </c>
      <c r="B33" s="105" t="s">
        <v>169</v>
      </c>
      <c r="C33" s="162">
        <v>0</v>
      </c>
      <c r="D33" s="106">
        <v>0</v>
      </c>
      <c r="E33" s="106">
        <v>0</v>
      </c>
      <c r="F33" s="106">
        <f t="shared" si="0"/>
        <v>0</v>
      </c>
      <c r="G33" s="167"/>
      <c r="H33" s="79"/>
    </row>
    <row r="34" spans="1:8" x14ac:dyDescent="0.2">
      <c r="A34" s="104" t="s">
        <v>170</v>
      </c>
      <c r="B34" s="105" t="s">
        <v>171</v>
      </c>
      <c r="C34" s="162">
        <v>0</v>
      </c>
      <c r="D34" s="106">
        <v>0</v>
      </c>
      <c r="E34" s="106">
        <v>0</v>
      </c>
      <c r="F34" s="106">
        <f t="shared" si="0"/>
        <v>0</v>
      </c>
      <c r="G34" s="167"/>
      <c r="H34" s="79"/>
    </row>
    <row r="35" spans="1:8" x14ac:dyDescent="0.2">
      <c r="A35" s="104" t="s">
        <v>172</v>
      </c>
      <c r="B35" s="105" t="s">
        <v>173</v>
      </c>
      <c r="C35" s="162">
        <v>0</v>
      </c>
      <c r="D35" s="106">
        <v>1000</v>
      </c>
      <c r="E35" s="106">
        <v>16841.25</v>
      </c>
      <c r="F35" s="106">
        <f t="shared" si="0"/>
        <v>-15841.25</v>
      </c>
      <c r="G35" s="167" t="e">
        <f t="shared" si="2"/>
        <v>#DIV/0!</v>
      </c>
      <c r="H35" s="79">
        <f t="shared" si="1"/>
        <v>1684.1249999999998</v>
      </c>
    </row>
    <row r="36" spans="1:8" x14ac:dyDescent="0.2">
      <c r="A36" s="104" t="s">
        <v>176</v>
      </c>
      <c r="B36" s="105" t="s">
        <v>177</v>
      </c>
      <c r="C36" s="162">
        <v>0</v>
      </c>
      <c r="D36" s="106">
        <v>500</v>
      </c>
      <c r="E36" s="106">
        <v>0</v>
      </c>
      <c r="F36" s="106">
        <f t="shared" si="0"/>
        <v>500</v>
      </c>
      <c r="G36" s="167" t="e">
        <f t="shared" si="2"/>
        <v>#DIV/0!</v>
      </c>
      <c r="H36" s="79">
        <f t="shared" si="1"/>
        <v>0</v>
      </c>
    </row>
    <row r="37" spans="1:8" x14ac:dyDescent="0.2">
      <c r="A37" s="95" t="s">
        <v>185</v>
      </c>
      <c r="B37" s="96" t="s">
        <v>186</v>
      </c>
      <c r="C37" s="159">
        <v>49268.04</v>
      </c>
      <c r="D37" s="97">
        <v>89730</v>
      </c>
      <c r="E37" s="97">
        <v>57424.76</v>
      </c>
      <c r="F37" s="97">
        <f t="shared" si="0"/>
        <v>32305.239999999998</v>
      </c>
      <c r="G37" s="108">
        <f t="shared" si="2"/>
        <v>116.55580372184484</v>
      </c>
      <c r="H37" s="108">
        <f t="shared" si="1"/>
        <v>63.997280731082142</v>
      </c>
    </row>
    <row r="38" spans="1:8" x14ac:dyDescent="0.2">
      <c r="A38" s="98" t="s">
        <v>225</v>
      </c>
      <c r="B38" s="99" t="s">
        <v>226</v>
      </c>
      <c r="C38" s="160">
        <v>49268.04</v>
      </c>
      <c r="D38" s="100">
        <v>89730</v>
      </c>
      <c r="E38" s="100">
        <v>57424.76</v>
      </c>
      <c r="F38" s="100">
        <f t="shared" si="0"/>
        <v>32305.239999999998</v>
      </c>
      <c r="G38" s="109">
        <f t="shared" si="2"/>
        <v>116.55580372184484</v>
      </c>
      <c r="H38" s="109">
        <f t="shared" si="1"/>
        <v>63.997280731082142</v>
      </c>
    </row>
    <row r="39" spans="1:8" ht="22.5" x14ac:dyDescent="0.2">
      <c r="A39" s="101" t="s">
        <v>202</v>
      </c>
      <c r="B39" s="102" t="s">
        <v>203</v>
      </c>
      <c r="C39" s="161">
        <v>49268.04</v>
      </c>
      <c r="D39" s="103">
        <v>89730</v>
      </c>
      <c r="E39" s="103">
        <v>55626.92</v>
      </c>
      <c r="F39" s="103">
        <f t="shared" si="0"/>
        <v>34103.08</v>
      </c>
      <c r="G39" s="110">
        <f t="shared" si="2"/>
        <v>112.90670381854038</v>
      </c>
      <c r="H39" s="110">
        <f t="shared" si="1"/>
        <v>61.993669898584635</v>
      </c>
    </row>
    <row r="40" spans="1:8" x14ac:dyDescent="0.2">
      <c r="A40" s="104" t="s">
        <v>74</v>
      </c>
      <c r="B40" s="105" t="s">
        <v>75</v>
      </c>
      <c r="C40" s="162">
        <v>49211.19</v>
      </c>
      <c r="D40" s="106">
        <v>89730</v>
      </c>
      <c r="E40" s="106">
        <v>55526.92</v>
      </c>
      <c r="F40" s="106">
        <f t="shared" si="0"/>
        <v>34203.08</v>
      </c>
      <c r="G40" s="167">
        <f t="shared" si="2"/>
        <v>112.83393065682826</v>
      </c>
      <c r="H40" s="79">
        <f t="shared" si="1"/>
        <v>61.882224451131172</v>
      </c>
    </row>
    <row r="41" spans="1:8" x14ac:dyDescent="0.2">
      <c r="A41" s="104" t="s">
        <v>78</v>
      </c>
      <c r="B41" s="105" t="s">
        <v>79</v>
      </c>
      <c r="C41" s="162">
        <v>41.4</v>
      </c>
      <c r="D41" s="106">
        <v>100</v>
      </c>
      <c r="E41" s="106">
        <v>100</v>
      </c>
      <c r="F41" s="106">
        <f t="shared" si="0"/>
        <v>0</v>
      </c>
      <c r="G41" s="167">
        <f t="shared" si="2"/>
        <v>241.54589371980677</v>
      </c>
      <c r="H41" s="79">
        <f t="shared" si="1"/>
        <v>100</v>
      </c>
    </row>
    <row r="42" spans="1:8" x14ac:dyDescent="0.2">
      <c r="A42" s="104" t="s">
        <v>80</v>
      </c>
      <c r="B42" s="105" t="s">
        <v>81</v>
      </c>
      <c r="C42" s="162">
        <v>5423.79</v>
      </c>
      <c r="D42" s="106">
        <v>11600</v>
      </c>
      <c r="E42" s="106">
        <v>7979.75</v>
      </c>
      <c r="F42" s="106">
        <f t="shared" si="0"/>
        <v>3620.25</v>
      </c>
      <c r="G42" s="167">
        <f t="shared" si="2"/>
        <v>147.12498087130953</v>
      </c>
      <c r="H42" s="79">
        <f t="shared" si="1"/>
        <v>68.790948275862078</v>
      </c>
    </row>
    <row r="43" spans="1:8" x14ac:dyDescent="0.2">
      <c r="A43" s="104" t="s">
        <v>82</v>
      </c>
      <c r="B43" s="105" t="s">
        <v>83</v>
      </c>
      <c r="C43" s="162">
        <v>77.31</v>
      </c>
      <c r="D43" s="106">
        <v>200</v>
      </c>
      <c r="E43" s="106">
        <v>200</v>
      </c>
      <c r="F43" s="106">
        <f t="shared" si="0"/>
        <v>0</v>
      </c>
      <c r="G43" s="167">
        <f t="shared" si="2"/>
        <v>258.69874531108525</v>
      </c>
      <c r="H43" s="79">
        <f t="shared" si="1"/>
        <v>100</v>
      </c>
    </row>
    <row r="44" spans="1:8" x14ac:dyDescent="0.2">
      <c r="A44" s="104" t="s">
        <v>84</v>
      </c>
      <c r="B44" s="105" t="s">
        <v>85</v>
      </c>
      <c r="C44" s="162">
        <v>0</v>
      </c>
      <c r="D44" s="106">
        <v>0</v>
      </c>
      <c r="E44" s="106">
        <v>0</v>
      </c>
      <c r="F44" s="106">
        <f t="shared" si="0"/>
        <v>0</v>
      </c>
      <c r="G44" s="167" t="e">
        <f t="shared" si="2"/>
        <v>#DIV/0!</v>
      </c>
      <c r="H44" s="79" t="s">
        <v>34</v>
      </c>
    </row>
    <row r="45" spans="1:8" x14ac:dyDescent="0.2">
      <c r="A45" s="104" t="s">
        <v>88</v>
      </c>
      <c r="B45" s="105" t="s">
        <v>89</v>
      </c>
      <c r="C45" s="162">
        <v>289.64</v>
      </c>
      <c r="D45" s="106">
        <v>900</v>
      </c>
      <c r="E45" s="106">
        <v>900</v>
      </c>
      <c r="F45" s="106">
        <f t="shared" si="0"/>
        <v>0</v>
      </c>
      <c r="G45" s="167">
        <f t="shared" si="2"/>
        <v>310.73056207706122</v>
      </c>
      <c r="H45" s="79">
        <f t="shared" si="1"/>
        <v>100</v>
      </c>
    </row>
    <row r="46" spans="1:8" x14ac:dyDescent="0.2">
      <c r="A46" s="104" t="s">
        <v>90</v>
      </c>
      <c r="B46" s="105" t="s">
        <v>91</v>
      </c>
      <c r="C46" s="162">
        <v>34184.21</v>
      </c>
      <c r="D46" s="106">
        <v>64400</v>
      </c>
      <c r="E46" s="106">
        <v>37719.24</v>
      </c>
      <c r="F46" s="106">
        <f t="shared" si="0"/>
        <v>26680.760000000002</v>
      </c>
      <c r="G46" s="167">
        <f t="shared" si="2"/>
        <v>110.34111948177244</v>
      </c>
      <c r="H46" s="79">
        <f t="shared" si="1"/>
        <v>58.570248447204968</v>
      </c>
    </row>
    <row r="47" spans="1:8" x14ac:dyDescent="0.2">
      <c r="A47" s="104" t="s">
        <v>92</v>
      </c>
      <c r="B47" s="105" t="s">
        <v>93</v>
      </c>
      <c r="C47" s="162">
        <v>0</v>
      </c>
      <c r="D47" s="106">
        <v>0</v>
      </c>
      <c r="E47" s="106">
        <v>0</v>
      </c>
      <c r="F47" s="106">
        <f t="shared" si="0"/>
        <v>0</v>
      </c>
      <c r="G47" s="167" t="e">
        <f t="shared" si="2"/>
        <v>#DIV/0!</v>
      </c>
      <c r="H47" s="79" t="s">
        <v>34</v>
      </c>
    </row>
    <row r="48" spans="1:8" x14ac:dyDescent="0.2">
      <c r="A48" s="104" t="s">
        <v>94</v>
      </c>
      <c r="B48" s="105" t="s">
        <v>95</v>
      </c>
      <c r="C48" s="162">
        <v>270.98</v>
      </c>
      <c r="D48" s="106">
        <v>500</v>
      </c>
      <c r="E48" s="106">
        <v>500</v>
      </c>
      <c r="F48" s="106">
        <f t="shared" si="0"/>
        <v>0</v>
      </c>
      <c r="G48" s="167">
        <f t="shared" si="2"/>
        <v>184.51546239574873</v>
      </c>
      <c r="H48" s="79">
        <f t="shared" si="1"/>
        <v>100</v>
      </c>
    </row>
    <row r="49" spans="1:8" x14ac:dyDescent="0.2">
      <c r="A49" s="104" t="s">
        <v>96</v>
      </c>
      <c r="B49" s="105" t="s">
        <v>97</v>
      </c>
      <c r="C49" s="162">
        <v>71.73</v>
      </c>
      <c r="D49" s="106">
        <v>200</v>
      </c>
      <c r="E49" s="106">
        <v>200</v>
      </c>
      <c r="F49" s="106">
        <f t="shared" si="0"/>
        <v>0</v>
      </c>
      <c r="G49" s="167">
        <f t="shared" si="2"/>
        <v>278.82336539802031</v>
      </c>
      <c r="H49" s="79">
        <f t="shared" si="1"/>
        <v>100</v>
      </c>
    </row>
    <row r="50" spans="1:8" x14ac:dyDescent="0.2">
      <c r="A50" s="104" t="s">
        <v>102</v>
      </c>
      <c r="B50" s="105" t="s">
        <v>103</v>
      </c>
      <c r="C50" s="162">
        <v>55.75</v>
      </c>
      <c r="D50" s="106">
        <v>400</v>
      </c>
      <c r="E50" s="106">
        <v>400</v>
      </c>
      <c r="F50" s="106">
        <f t="shared" si="0"/>
        <v>0</v>
      </c>
      <c r="G50" s="167">
        <f t="shared" si="2"/>
        <v>717.48878923766824</v>
      </c>
      <c r="H50" s="79">
        <f t="shared" si="1"/>
        <v>100</v>
      </c>
    </row>
    <row r="51" spans="1:8" x14ac:dyDescent="0.2">
      <c r="A51" s="104" t="s">
        <v>104</v>
      </c>
      <c r="B51" s="105" t="s">
        <v>105</v>
      </c>
      <c r="C51" s="162">
        <v>4708.99</v>
      </c>
      <c r="D51" s="106">
        <v>6900</v>
      </c>
      <c r="E51" s="106">
        <v>4563.25</v>
      </c>
      <c r="F51" s="106">
        <f t="shared" si="0"/>
        <v>2336.75</v>
      </c>
      <c r="G51" s="167">
        <f t="shared" si="2"/>
        <v>96.905068815181181</v>
      </c>
      <c r="H51" s="79">
        <f t="shared" si="1"/>
        <v>66.134057971014499</v>
      </c>
    </row>
    <row r="52" spans="1:8" x14ac:dyDescent="0.2">
      <c r="A52" s="104" t="s">
        <v>106</v>
      </c>
      <c r="B52" s="105" t="s">
        <v>107</v>
      </c>
      <c r="C52" s="162">
        <v>36.82</v>
      </c>
      <c r="D52" s="106">
        <v>100</v>
      </c>
      <c r="E52" s="106">
        <v>63.72</v>
      </c>
      <c r="F52" s="106">
        <f t="shared" si="0"/>
        <v>36.28</v>
      </c>
      <c r="G52" s="167">
        <f t="shared" si="2"/>
        <v>173.0581205866377</v>
      </c>
      <c r="H52" s="79">
        <f t="shared" si="1"/>
        <v>63.72</v>
      </c>
    </row>
    <row r="53" spans="1:8" x14ac:dyDescent="0.2">
      <c r="A53" s="104" t="s">
        <v>108</v>
      </c>
      <c r="B53" s="105" t="s">
        <v>109</v>
      </c>
      <c r="C53" s="162">
        <v>681.66</v>
      </c>
      <c r="D53" s="106">
        <v>1300</v>
      </c>
      <c r="E53" s="106">
        <v>1300</v>
      </c>
      <c r="F53" s="106">
        <f t="shared" si="0"/>
        <v>0</v>
      </c>
      <c r="G53" s="167">
        <f t="shared" si="2"/>
        <v>190.71091159815745</v>
      </c>
      <c r="H53" s="79">
        <f t="shared" si="1"/>
        <v>100</v>
      </c>
    </row>
    <row r="54" spans="1:8" x14ac:dyDescent="0.2">
      <c r="A54" s="104" t="s">
        <v>110</v>
      </c>
      <c r="B54" s="105" t="s">
        <v>111</v>
      </c>
      <c r="C54" s="162">
        <v>0</v>
      </c>
      <c r="D54" s="106">
        <v>0</v>
      </c>
      <c r="E54" s="106">
        <v>0</v>
      </c>
      <c r="F54" s="106">
        <f t="shared" si="0"/>
        <v>0</v>
      </c>
      <c r="G54" s="167" t="e">
        <f t="shared" si="2"/>
        <v>#DIV/0!</v>
      </c>
      <c r="H54" s="79" t="s">
        <v>34</v>
      </c>
    </row>
    <row r="55" spans="1:8" x14ac:dyDescent="0.2">
      <c r="A55" s="104" t="s">
        <v>112</v>
      </c>
      <c r="B55" s="105" t="s">
        <v>113</v>
      </c>
      <c r="C55" s="162">
        <v>58.93</v>
      </c>
      <c r="D55" s="106">
        <v>600</v>
      </c>
      <c r="E55" s="106">
        <v>418.5</v>
      </c>
      <c r="F55" s="106">
        <f t="shared" si="0"/>
        <v>181.5</v>
      </c>
      <c r="G55" s="167">
        <f t="shared" si="2"/>
        <v>710.16460207025284</v>
      </c>
      <c r="H55" s="79">
        <f t="shared" si="1"/>
        <v>69.75</v>
      </c>
    </row>
    <row r="56" spans="1:8" x14ac:dyDescent="0.2">
      <c r="A56" s="104" t="s">
        <v>114</v>
      </c>
      <c r="B56" s="105" t="s">
        <v>115</v>
      </c>
      <c r="C56" s="162">
        <v>2289.34</v>
      </c>
      <c r="D56" s="106">
        <v>200</v>
      </c>
      <c r="E56" s="106">
        <v>200</v>
      </c>
      <c r="F56" s="106">
        <f t="shared" si="0"/>
        <v>0</v>
      </c>
      <c r="G56" s="167">
        <f t="shared" si="2"/>
        <v>8.7361422942856883</v>
      </c>
      <c r="H56" s="79">
        <f t="shared" si="1"/>
        <v>100</v>
      </c>
    </row>
    <row r="57" spans="1:8" x14ac:dyDescent="0.2">
      <c r="A57" s="104" t="s">
        <v>116</v>
      </c>
      <c r="B57" s="105" t="s">
        <v>117</v>
      </c>
      <c r="C57" s="162">
        <v>117.84</v>
      </c>
      <c r="D57" s="106">
        <v>200</v>
      </c>
      <c r="E57" s="106">
        <v>200</v>
      </c>
      <c r="F57" s="106">
        <f t="shared" si="0"/>
        <v>0</v>
      </c>
      <c r="G57" s="167">
        <f t="shared" si="2"/>
        <v>169.72165648336727</v>
      </c>
      <c r="H57" s="79">
        <f t="shared" si="1"/>
        <v>100</v>
      </c>
    </row>
    <row r="58" spans="1:8" x14ac:dyDescent="0.2">
      <c r="A58" s="104" t="s">
        <v>118</v>
      </c>
      <c r="B58" s="105" t="s">
        <v>119</v>
      </c>
      <c r="C58" s="162">
        <v>781.76</v>
      </c>
      <c r="D58" s="106">
        <v>300</v>
      </c>
      <c r="E58" s="106">
        <v>300</v>
      </c>
      <c r="F58" s="106">
        <f t="shared" si="0"/>
        <v>0</v>
      </c>
      <c r="G58" s="167">
        <f t="shared" si="2"/>
        <v>38.374948833401554</v>
      </c>
      <c r="H58" s="79">
        <f t="shared" si="1"/>
        <v>100</v>
      </c>
    </row>
    <row r="59" spans="1:8" x14ac:dyDescent="0.2">
      <c r="A59" s="104" t="s">
        <v>124</v>
      </c>
      <c r="B59" s="105" t="s">
        <v>125</v>
      </c>
      <c r="C59" s="162">
        <v>0</v>
      </c>
      <c r="D59" s="106">
        <v>1100</v>
      </c>
      <c r="E59" s="106">
        <v>0</v>
      </c>
      <c r="F59" s="106">
        <f t="shared" si="0"/>
        <v>1100</v>
      </c>
      <c r="G59" s="167" t="e">
        <f t="shared" si="2"/>
        <v>#DIV/0!</v>
      </c>
      <c r="H59" s="79">
        <f t="shared" si="1"/>
        <v>0</v>
      </c>
    </row>
    <row r="60" spans="1:8" x14ac:dyDescent="0.2">
      <c r="A60" s="104" t="s">
        <v>126</v>
      </c>
      <c r="B60" s="105" t="s">
        <v>127</v>
      </c>
      <c r="C60" s="162">
        <v>0</v>
      </c>
      <c r="D60" s="106">
        <v>100</v>
      </c>
      <c r="E60" s="106">
        <v>32.46</v>
      </c>
      <c r="F60" s="106">
        <f t="shared" si="0"/>
        <v>67.539999999999992</v>
      </c>
      <c r="G60" s="167" t="e">
        <f t="shared" si="2"/>
        <v>#DIV/0!</v>
      </c>
      <c r="H60" s="79">
        <f t="shared" si="1"/>
        <v>32.46</v>
      </c>
    </row>
    <row r="61" spans="1:8" x14ac:dyDescent="0.2">
      <c r="A61" s="104" t="s">
        <v>128</v>
      </c>
      <c r="B61" s="105" t="s">
        <v>129</v>
      </c>
      <c r="C61" s="162">
        <v>28.68</v>
      </c>
      <c r="D61" s="106">
        <v>50</v>
      </c>
      <c r="E61" s="106">
        <v>50</v>
      </c>
      <c r="F61" s="106">
        <f t="shared" si="0"/>
        <v>0</v>
      </c>
      <c r="G61" s="167">
        <f t="shared" si="2"/>
        <v>174.33751743375174</v>
      </c>
      <c r="H61" s="79">
        <f t="shared" si="1"/>
        <v>100</v>
      </c>
    </row>
    <row r="62" spans="1:8" x14ac:dyDescent="0.2">
      <c r="A62" s="104" t="s">
        <v>130</v>
      </c>
      <c r="B62" s="105" t="s">
        <v>131</v>
      </c>
      <c r="C62" s="162">
        <v>0</v>
      </c>
      <c r="D62" s="106">
        <v>0</v>
      </c>
      <c r="E62" s="106">
        <v>0</v>
      </c>
      <c r="F62" s="106">
        <f t="shared" si="0"/>
        <v>0</v>
      </c>
      <c r="G62" s="167" t="e">
        <f t="shared" si="2"/>
        <v>#DIV/0!</v>
      </c>
      <c r="H62" s="79" t="s">
        <v>34</v>
      </c>
    </row>
    <row r="63" spans="1:8" x14ac:dyDescent="0.2">
      <c r="A63" s="104" t="s">
        <v>132</v>
      </c>
      <c r="B63" s="105" t="s">
        <v>133</v>
      </c>
      <c r="C63" s="162">
        <v>0</v>
      </c>
      <c r="D63" s="106">
        <v>0</v>
      </c>
      <c r="E63" s="106">
        <v>0</v>
      </c>
      <c r="F63" s="106">
        <f t="shared" si="0"/>
        <v>0</v>
      </c>
      <c r="G63" s="167" t="e">
        <f t="shared" si="2"/>
        <v>#DIV/0!</v>
      </c>
      <c r="H63" s="79" t="s">
        <v>34</v>
      </c>
    </row>
    <row r="64" spans="1:8" x14ac:dyDescent="0.2">
      <c r="A64" s="104" t="s">
        <v>134</v>
      </c>
      <c r="B64" s="105" t="s">
        <v>121</v>
      </c>
      <c r="C64" s="162">
        <v>92.36</v>
      </c>
      <c r="D64" s="106">
        <v>400</v>
      </c>
      <c r="E64" s="106">
        <v>400</v>
      </c>
      <c r="F64" s="106">
        <f t="shared" si="0"/>
        <v>0</v>
      </c>
      <c r="G64" s="167">
        <f t="shared" si="2"/>
        <v>433.08791684712003</v>
      </c>
      <c r="H64" s="79">
        <f t="shared" si="1"/>
        <v>100</v>
      </c>
    </row>
    <row r="65" spans="1:8" x14ac:dyDescent="0.2">
      <c r="A65" s="104" t="s">
        <v>135</v>
      </c>
      <c r="B65" s="105" t="s">
        <v>136</v>
      </c>
      <c r="C65" s="162">
        <v>56.85</v>
      </c>
      <c r="D65" s="106">
        <v>180</v>
      </c>
      <c r="E65" s="106">
        <v>100</v>
      </c>
      <c r="F65" s="106">
        <f t="shared" si="0"/>
        <v>80</v>
      </c>
      <c r="G65" s="167">
        <f t="shared" si="2"/>
        <v>175.90149516270887</v>
      </c>
      <c r="H65" s="79">
        <f t="shared" si="1"/>
        <v>55.555555555555557</v>
      </c>
    </row>
    <row r="66" spans="1:8" x14ac:dyDescent="0.2">
      <c r="A66" s="104" t="s">
        <v>139</v>
      </c>
      <c r="B66" s="105" t="s">
        <v>140</v>
      </c>
      <c r="C66" s="162">
        <v>56.69</v>
      </c>
      <c r="D66" s="106">
        <v>100</v>
      </c>
      <c r="E66" s="106">
        <v>100</v>
      </c>
      <c r="F66" s="106">
        <f t="shared" si="0"/>
        <v>0</v>
      </c>
      <c r="G66" s="167">
        <f t="shared" si="2"/>
        <v>176.39795378373611</v>
      </c>
      <c r="H66" s="79">
        <f t="shared" si="1"/>
        <v>100</v>
      </c>
    </row>
    <row r="67" spans="1:8" x14ac:dyDescent="0.2">
      <c r="A67" s="104" t="s">
        <v>143</v>
      </c>
      <c r="B67" s="105" t="s">
        <v>144</v>
      </c>
      <c r="C67" s="162">
        <v>0</v>
      </c>
      <c r="D67" s="106">
        <v>40</v>
      </c>
      <c r="E67" s="106">
        <v>0</v>
      </c>
      <c r="F67" s="106">
        <f t="shared" si="0"/>
        <v>40</v>
      </c>
      <c r="G67" s="167" t="e">
        <f t="shared" si="2"/>
        <v>#DIV/0!</v>
      </c>
      <c r="H67" s="79">
        <f t="shared" si="1"/>
        <v>0</v>
      </c>
    </row>
    <row r="68" spans="1:8" x14ac:dyDescent="0.2">
      <c r="A68" s="104" t="s">
        <v>145</v>
      </c>
      <c r="B68" s="105" t="s">
        <v>146</v>
      </c>
      <c r="C68" s="162">
        <v>0.16</v>
      </c>
      <c r="D68" s="106">
        <v>40</v>
      </c>
      <c r="E68" s="106">
        <v>0</v>
      </c>
      <c r="F68" s="106">
        <f t="shared" si="0"/>
        <v>40</v>
      </c>
      <c r="G68" s="167">
        <f t="shared" si="2"/>
        <v>0</v>
      </c>
      <c r="H68" s="79">
        <f t="shared" si="1"/>
        <v>0</v>
      </c>
    </row>
    <row r="69" spans="1:8" ht="22.5" x14ac:dyDescent="0.2">
      <c r="A69" s="101" t="s">
        <v>204</v>
      </c>
      <c r="B69" s="102" t="s">
        <v>205</v>
      </c>
      <c r="C69" s="161">
        <v>0</v>
      </c>
      <c r="D69" s="103">
        <v>4300</v>
      </c>
      <c r="E69" s="103">
        <v>1797.84</v>
      </c>
      <c r="F69" s="103">
        <f t="shared" si="0"/>
        <v>2502.16</v>
      </c>
      <c r="G69" s="110" t="e">
        <f t="shared" si="2"/>
        <v>#DIV/0!</v>
      </c>
      <c r="H69" s="110">
        <f t="shared" si="1"/>
        <v>41.810232558139532</v>
      </c>
    </row>
    <row r="70" spans="1:8" x14ac:dyDescent="0.2">
      <c r="A70" s="104" t="s">
        <v>160</v>
      </c>
      <c r="B70" s="105" t="s">
        <v>161</v>
      </c>
      <c r="C70" s="162">
        <v>0</v>
      </c>
      <c r="D70" s="106">
        <v>4300</v>
      </c>
      <c r="E70" s="106">
        <v>1797.84</v>
      </c>
      <c r="F70" s="106">
        <f t="shared" si="0"/>
        <v>2502.16</v>
      </c>
      <c r="G70" s="167" t="e">
        <f t="shared" si="2"/>
        <v>#DIV/0!</v>
      </c>
      <c r="H70" s="79">
        <f t="shared" si="1"/>
        <v>41.810232558139532</v>
      </c>
    </row>
    <row r="71" spans="1:8" x14ac:dyDescent="0.2">
      <c r="A71" s="104" t="s">
        <v>164</v>
      </c>
      <c r="B71" s="105" t="s">
        <v>165</v>
      </c>
      <c r="C71" s="162">
        <v>0</v>
      </c>
      <c r="D71" s="106">
        <v>0</v>
      </c>
      <c r="E71" s="106">
        <v>0</v>
      </c>
      <c r="F71" s="106">
        <f t="shared" si="0"/>
        <v>0</v>
      </c>
      <c r="G71" s="167" t="e">
        <f t="shared" si="2"/>
        <v>#DIV/0!</v>
      </c>
      <c r="H71" s="79" t="s">
        <v>34</v>
      </c>
    </row>
    <row r="72" spans="1:8" x14ac:dyDescent="0.2">
      <c r="A72" s="104" t="s">
        <v>168</v>
      </c>
      <c r="B72" s="105" t="s">
        <v>169</v>
      </c>
      <c r="C72" s="162">
        <v>0</v>
      </c>
      <c r="D72" s="106">
        <v>3000</v>
      </c>
      <c r="E72" s="106">
        <v>497.84</v>
      </c>
      <c r="F72" s="106">
        <f t="shared" si="0"/>
        <v>2502.16</v>
      </c>
      <c r="G72" s="167" t="e">
        <f t="shared" si="2"/>
        <v>#DIV/0!</v>
      </c>
      <c r="H72" s="79">
        <f t="shared" si="1"/>
        <v>16.594666666666665</v>
      </c>
    </row>
    <row r="73" spans="1:8" x14ac:dyDescent="0.2">
      <c r="A73" s="104" t="s">
        <v>172</v>
      </c>
      <c r="B73" s="105" t="s">
        <v>173</v>
      </c>
      <c r="C73" s="162">
        <v>0</v>
      </c>
      <c r="D73" s="106">
        <v>1300</v>
      </c>
      <c r="E73" s="106">
        <v>1300</v>
      </c>
      <c r="F73" s="106">
        <f t="shared" si="0"/>
        <v>0</v>
      </c>
      <c r="G73" s="167" t="e">
        <f t="shared" si="2"/>
        <v>#DIV/0!</v>
      </c>
      <c r="H73" s="79">
        <f t="shared" si="1"/>
        <v>100</v>
      </c>
    </row>
    <row r="74" spans="1:8" x14ac:dyDescent="0.2">
      <c r="A74" s="104" t="s">
        <v>176</v>
      </c>
      <c r="B74" s="105" t="s">
        <v>177</v>
      </c>
      <c r="C74" s="162">
        <v>0</v>
      </c>
      <c r="D74" s="106">
        <v>0</v>
      </c>
      <c r="E74" s="106">
        <v>0</v>
      </c>
      <c r="F74" s="106">
        <f t="shared" si="0"/>
        <v>0</v>
      </c>
      <c r="G74" s="167" t="e">
        <f t="shared" si="2"/>
        <v>#DIV/0!</v>
      </c>
      <c r="H74" s="79" t="s">
        <v>34</v>
      </c>
    </row>
    <row r="75" spans="1:8" x14ac:dyDescent="0.2">
      <c r="A75" s="92" t="s">
        <v>227</v>
      </c>
      <c r="B75" s="93" t="s">
        <v>188</v>
      </c>
      <c r="C75" s="158">
        <v>1281.18</v>
      </c>
      <c r="D75" s="94">
        <v>18000</v>
      </c>
      <c r="E75" s="94">
        <v>4290.5</v>
      </c>
      <c r="F75" s="94">
        <f t="shared" si="0"/>
        <v>13709.5</v>
      </c>
      <c r="G75" s="107">
        <f t="shared" si="2"/>
        <v>334.88658892583396</v>
      </c>
      <c r="H75" s="107">
        <f t="shared" si="1"/>
        <v>23.836111111111112</v>
      </c>
    </row>
    <row r="76" spans="1:8" x14ac:dyDescent="0.2">
      <c r="A76" s="95" t="s">
        <v>187</v>
      </c>
      <c r="B76" s="96" t="s">
        <v>188</v>
      </c>
      <c r="C76" s="159">
        <v>1281.18</v>
      </c>
      <c r="D76" s="97">
        <v>18000</v>
      </c>
      <c r="E76" s="97">
        <v>4290.5</v>
      </c>
      <c r="F76" s="97">
        <f t="shared" ref="F76:F139" si="4">D76-E76</f>
        <v>13709.5</v>
      </c>
      <c r="G76" s="108">
        <f t="shared" si="2"/>
        <v>334.88658892583396</v>
      </c>
      <c r="H76" s="108">
        <f t="shared" si="1"/>
        <v>23.836111111111112</v>
      </c>
    </row>
    <row r="77" spans="1:8" x14ac:dyDescent="0.2">
      <c r="A77" s="98" t="s">
        <v>225</v>
      </c>
      <c r="B77" s="99" t="s">
        <v>226</v>
      </c>
      <c r="C77" s="160">
        <v>1281.18</v>
      </c>
      <c r="D77" s="100">
        <v>18000</v>
      </c>
      <c r="E77" s="100">
        <v>4290.5</v>
      </c>
      <c r="F77" s="100">
        <f t="shared" si="4"/>
        <v>13709.5</v>
      </c>
      <c r="G77" s="109">
        <f t="shared" si="2"/>
        <v>334.88658892583396</v>
      </c>
      <c r="H77" s="109">
        <f t="shared" si="1"/>
        <v>23.836111111111112</v>
      </c>
    </row>
    <row r="78" spans="1:8" ht="22.5" x14ac:dyDescent="0.2">
      <c r="A78" s="101" t="s">
        <v>202</v>
      </c>
      <c r="B78" s="102" t="s">
        <v>203</v>
      </c>
      <c r="C78" s="161">
        <v>1281.18</v>
      </c>
      <c r="D78" s="103">
        <v>18000</v>
      </c>
      <c r="E78" s="103">
        <v>4155.3100000000004</v>
      </c>
      <c r="F78" s="103">
        <f t="shared" si="4"/>
        <v>13844.689999999999</v>
      </c>
      <c r="G78" s="110">
        <f t="shared" si="2"/>
        <v>324.33459779265991</v>
      </c>
      <c r="H78" s="110">
        <f t="shared" ref="H78:H141" si="5">E78/D78*100</f>
        <v>23.085055555555559</v>
      </c>
    </row>
    <row r="79" spans="1:8" x14ac:dyDescent="0.2">
      <c r="A79" s="104" t="s">
        <v>74</v>
      </c>
      <c r="B79" s="105" t="s">
        <v>75</v>
      </c>
      <c r="C79" s="162">
        <v>1281.18</v>
      </c>
      <c r="D79" s="106">
        <v>18000</v>
      </c>
      <c r="E79" s="106">
        <v>4155.3100000000004</v>
      </c>
      <c r="F79" s="106">
        <f t="shared" si="4"/>
        <v>13844.689999999999</v>
      </c>
      <c r="G79" s="167">
        <f t="shared" si="2"/>
        <v>324.33459779265991</v>
      </c>
      <c r="H79" s="79">
        <f t="shared" si="5"/>
        <v>23.085055555555559</v>
      </c>
    </row>
    <row r="80" spans="1:8" x14ac:dyDescent="0.2">
      <c r="A80" s="104" t="s">
        <v>78</v>
      </c>
      <c r="B80" s="105" t="s">
        <v>79</v>
      </c>
      <c r="C80" s="162">
        <v>0</v>
      </c>
      <c r="D80" s="106">
        <v>800</v>
      </c>
      <c r="E80" s="106">
        <v>0</v>
      </c>
      <c r="F80" s="106">
        <f t="shared" si="4"/>
        <v>800</v>
      </c>
      <c r="G80" s="167" t="e">
        <f t="shared" si="2"/>
        <v>#DIV/0!</v>
      </c>
      <c r="H80" s="79">
        <f t="shared" si="5"/>
        <v>0</v>
      </c>
    </row>
    <row r="81" spans="1:9" x14ac:dyDescent="0.2">
      <c r="A81" s="104" t="s">
        <v>82</v>
      </c>
      <c r="B81" s="105" t="s">
        <v>83</v>
      </c>
      <c r="C81" s="162">
        <v>0</v>
      </c>
      <c r="D81" s="106">
        <v>0</v>
      </c>
      <c r="E81" s="106">
        <v>0</v>
      </c>
      <c r="F81" s="106">
        <f t="shared" si="4"/>
        <v>0</v>
      </c>
      <c r="G81" s="167" t="e">
        <f t="shared" si="2"/>
        <v>#DIV/0!</v>
      </c>
      <c r="H81" s="79" t="e">
        <f t="shared" si="5"/>
        <v>#DIV/0!</v>
      </c>
    </row>
    <row r="82" spans="1:9" x14ac:dyDescent="0.2">
      <c r="A82" s="104" t="s">
        <v>88</v>
      </c>
      <c r="B82" s="105" t="s">
        <v>89</v>
      </c>
      <c r="C82" s="162">
        <v>177.67</v>
      </c>
      <c r="D82" s="106">
        <v>1000</v>
      </c>
      <c r="E82" s="106">
        <v>500</v>
      </c>
      <c r="F82" s="106">
        <f t="shared" si="4"/>
        <v>500</v>
      </c>
      <c r="G82" s="167">
        <f t="shared" si="2"/>
        <v>281.42061124556761</v>
      </c>
      <c r="H82" s="79">
        <f t="shared" si="5"/>
        <v>50</v>
      </c>
    </row>
    <row r="83" spans="1:9" x14ac:dyDescent="0.2">
      <c r="A83" s="104" t="s">
        <v>90</v>
      </c>
      <c r="B83" s="105" t="s">
        <v>91</v>
      </c>
      <c r="C83" s="162">
        <v>790.82</v>
      </c>
      <c r="D83" s="106">
        <v>1000</v>
      </c>
      <c r="E83" s="106">
        <v>210.32</v>
      </c>
      <c r="F83" s="106">
        <f t="shared" si="4"/>
        <v>789.68000000000006</v>
      </c>
      <c r="G83" s="167">
        <f t="shared" si="2"/>
        <v>26.595179686907262</v>
      </c>
      <c r="H83" s="79">
        <f t="shared" si="5"/>
        <v>21.032</v>
      </c>
    </row>
    <row r="84" spans="1:9" x14ac:dyDescent="0.2">
      <c r="A84" s="104" t="s">
        <v>96</v>
      </c>
      <c r="B84" s="105" t="s">
        <v>97</v>
      </c>
      <c r="C84" s="162">
        <v>0</v>
      </c>
      <c r="D84" s="106">
        <v>5900</v>
      </c>
      <c r="E84" s="106">
        <v>66.98</v>
      </c>
      <c r="F84" s="106">
        <f t="shared" si="4"/>
        <v>5833.02</v>
      </c>
      <c r="G84" s="167" t="e">
        <f t="shared" si="2"/>
        <v>#DIV/0!</v>
      </c>
      <c r="H84" s="79">
        <f t="shared" si="5"/>
        <v>1.1352542372881356</v>
      </c>
    </row>
    <row r="85" spans="1:9" x14ac:dyDescent="0.2">
      <c r="A85" s="104" t="s">
        <v>102</v>
      </c>
      <c r="B85" s="105" t="s">
        <v>103</v>
      </c>
      <c r="C85" s="162">
        <v>0</v>
      </c>
      <c r="D85" s="106">
        <v>200</v>
      </c>
      <c r="E85" s="106">
        <v>0</v>
      </c>
      <c r="F85" s="106">
        <f t="shared" si="4"/>
        <v>200</v>
      </c>
      <c r="G85" s="167" t="e">
        <f t="shared" ref="G85:G148" si="6">E85/C85*100</f>
        <v>#DIV/0!</v>
      </c>
      <c r="H85" s="79">
        <f t="shared" si="5"/>
        <v>0</v>
      </c>
    </row>
    <row r="86" spans="1:9" x14ac:dyDescent="0.2">
      <c r="A86" s="104" t="s">
        <v>114</v>
      </c>
      <c r="B86" s="105" t="s">
        <v>115</v>
      </c>
      <c r="C86" s="162">
        <v>312.69</v>
      </c>
      <c r="D86" s="106">
        <v>1100</v>
      </c>
      <c r="E86" s="106">
        <v>2083.9899999999998</v>
      </c>
      <c r="F86" s="106">
        <f t="shared" si="4"/>
        <v>-983.98999999999978</v>
      </c>
      <c r="G86" s="167">
        <f t="shared" si="6"/>
        <v>666.47158527615204</v>
      </c>
      <c r="H86" s="79">
        <f t="shared" si="5"/>
        <v>189.45363636363635</v>
      </c>
      <c r="I86" s="169" t="s">
        <v>265</v>
      </c>
    </row>
    <row r="87" spans="1:9" x14ac:dyDescent="0.2">
      <c r="A87" s="104" t="s">
        <v>116</v>
      </c>
      <c r="B87" s="105" t="s">
        <v>117</v>
      </c>
      <c r="C87" s="162">
        <v>0</v>
      </c>
      <c r="D87" s="106">
        <v>0</v>
      </c>
      <c r="E87" s="106">
        <v>1200</v>
      </c>
      <c r="F87" s="106">
        <f t="shared" si="4"/>
        <v>-1200</v>
      </c>
      <c r="G87" s="167" t="e">
        <f t="shared" si="6"/>
        <v>#DIV/0!</v>
      </c>
      <c r="H87" s="79" t="e">
        <f t="shared" si="5"/>
        <v>#DIV/0!</v>
      </c>
    </row>
    <row r="88" spans="1:9" x14ac:dyDescent="0.2">
      <c r="A88" s="104" t="s">
        <v>122</v>
      </c>
      <c r="B88" s="105" t="s">
        <v>123</v>
      </c>
      <c r="C88" s="162">
        <v>0</v>
      </c>
      <c r="D88" s="106">
        <v>0</v>
      </c>
      <c r="E88" s="106">
        <v>0.24</v>
      </c>
      <c r="F88" s="106">
        <f t="shared" si="4"/>
        <v>-0.24</v>
      </c>
      <c r="G88" s="167" t="e">
        <f t="shared" si="6"/>
        <v>#DIV/0!</v>
      </c>
      <c r="H88" s="79" t="e">
        <f t="shared" si="5"/>
        <v>#DIV/0!</v>
      </c>
    </row>
    <row r="89" spans="1:9" x14ac:dyDescent="0.2">
      <c r="A89" s="104" t="s">
        <v>130</v>
      </c>
      <c r="B89" s="105" t="s">
        <v>131</v>
      </c>
      <c r="C89" s="162">
        <v>0</v>
      </c>
      <c r="D89" s="106">
        <v>5500</v>
      </c>
      <c r="E89" s="106">
        <v>0</v>
      </c>
      <c r="F89" s="106">
        <f t="shared" si="4"/>
        <v>5500</v>
      </c>
      <c r="G89" s="167" t="e">
        <f t="shared" si="6"/>
        <v>#DIV/0!</v>
      </c>
      <c r="H89" s="79">
        <f t="shared" si="5"/>
        <v>0</v>
      </c>
    </row>
    <row r="90" spans="1:9" x14ac:dyDescent="0.2">
      <c r="A90" s="104" t="s">
        <v>134</v>
      </c>
      <c r="B90" s="105" t="s">
        <v>121</v>
      </c>
      <c r="C90" s="162">
        <v>0</v>
      </c>
      <c r="D90" s="106">
        <v>1500</v>
      </c>
      <c r="E90" s="106">
        <v>93.78</v>
      </c>
      <c r="F90" s="106">
        <f t="shared" si="4"/>
        <v>1406.22</v>
      </c>
      <c r="G90" s="167" t="e">
        <f t="shared" si="6"/>
        <v>#DIV/0!</v>
      </c>
      <c r="H90" s="79">
        <f t="shared" si="5"/>
        <v>6.2520000000000007</v>
      </c>
    </row>
    <row r="91" spans="1:9" x14ac:dyDescent="0.2">
      <c r="A91" s="104" t="s">
        <v>147</v>
      </c>
      <c r="B91" s="105" t="s">
        <v>148</v>
      </c>
      <c r="C91" s="162">
        <v>0</v>
      </c>
      <c r="D91" s="106">
        <v>0</v>
      </c>
      <c r="E91" s="106">
        <v>0</v>
      </c>
      <c r="F91" s="106">
        <f t="shared" si="4"/>
        <v>0</v>
      </c>
      <c r="G91" s="167" t="e">
        <f t="shared" si="6"/>
        <v>#DIV/0!</v>
      </c>
      <c r="H91" s="79" t="s">
        <v>34</v>
      </c>
    </row>
    <row r="92" spans="1:9" x14ac:dyDescent="0.2">
      <c r="A92" s="104" t="s">
        <v>150</v>
      </c>
      <c r="B92" s="105" t="s">
        <v>151</v>
      </c>
      <c r="C92" s="162">
        <v>0</v>
      </c>
      <c r="D92" s="106">
        <v>0</v>
      </c>
      <c r="E92" s="106">
        <v>0</v>
      </c>
      <c r="F92" s="106">
        <f t="shared" si="4"/>
        <v>0</v>
      </c>
      <c r="G92" s="167" t="e">
        <f t="shared" si="6"/>
        <v>#DIV/0!</v>
      </c>
      <c r="H92" s="79" t="s">
        <v>34</v>
      </c>
    </row>
    <row r="93" spans="1:9" ht="22.5" x14ac:dyDescent="0.2">
      <c r="A93" s="101" t="s">
        <v>204</v>
      </c>
      <c r="B93" s="102" t="s">
        <v>205</v>
      </c>
      <c r="C93" s="161">
        <v>0</v>
      </c>
      <c r="D93" s="103">
        <v>2000</v>
      </c>
      <c r="E93" s="103">
        <v>135.19</v>
      </c>
      <c r="F93" s="103">
        <f t="shared" si="4"/>
        <v>1864.81</v>
      </c>
      <c r="G93" s="110" t="e">
        <f t="shared" si="6"/>
        <v>#DIV/0!</v>
      </c>
      <c r="H93" s="110">
        <f t="shared" si="5"/>
        <v>6.7595000000000001</v>
      </c>
    </row>
    <row r="94" spans="1:9" x14ac:dyDescent="0.2">
      <c r="A94" s="104" t="s">
        <v>160</v>
      </c>
      <c r="B94" s="105" t="s">
        <v>161</v>
      </c>
      <c r="C94" s="162">
        <v>0</v>
      </c>
      <c r="D94" s="106">
        <v>2000</v>
      </c>
      <c r="E94" s="106">
        <v>135.19</v>
      </c>
      <c r="F94" s="106">
        <f t="shared" si="4"/>
        <v>1864.81</v>
      </c>
      <c r="G94" s="167" t="e">
        <f t="shared" si="6"/>
        <v>#DIV/0!</v>
      </c>
      <c r="H94" s="79">
        <f t="shared" si="5"/>
        <v>6.7595000000000001</v>
      </c>
    </row>
    <row r="95" spans="1:9" x14ac:dyDescent="0.2">
      <c r="A95" s="104" t="s">
        <v>168</v>
      </c>
      <c r="B95" s="105" t="s">
        <v>169</v>
      </c>
      <c r="C95" s="162">
        <v>0</v>
      </c>
      <c r="D95" s="106">
        <v>2000</v>
      </c>
      <c r="E95" s="106">
        <v>0</v>
      </c>
      <c r="F95" s="106">
        <f t="shared" si="4"/>
        <v>2000</v>
      </c>
      <c r="G95" s="167" t="e">
        <f t="shared" si="6"/>
        <v>#DIV/0!</v>
      </c>
      <c r="H95" s="79">
        <f t="shared" si="5"/>
        <v>0</v>
      </c>
    </row>
    <row r="96" spans="1:9" x14ac:dyDescent="0.2">
      <c r="A96" s="104" t="s">
        <v>172</v>
      </c>
      <c r="B96" s="105" t="s">
        <v>173</v>
      </c>
      <c r="C96" s="162">
        <v>0</v>
      </c>
      <c r="D96" s="126" t="s">
        <v>34</v>
      </c>
      <c r="E96" s="106">
        <v>135.19</v>
      </c>
      <c r="F96" s="106" t="e">
        <f t="shared" si="4"/>
        <v>#VALUE!</v>
      </c>
      <c r="G96" s="167" t="e">
        <f t="shared" si="6"/>
        <v>#DIV/0!</v>
      </c>
      <c r="H96" s="79" t="e">
        <f t="shared" si="5"/>
        <v>#VALUE!</v>
      </c>
    </row>
    <row r="97" spans="1:9" x14ac:dyDescent="0.2">
      <c r="A97" s="92" t="s">
        <v>228</v>
      </c>
      <c r="B97" s="93" t="s">
        <v>229</v>
      </c>
      <c r="C97" s="158">
        <v>51309.46</v>
      </c>
      <c r="D97" s="94">
        <v>70500</v>
      </c>
      <c r="E97" s="94">
        <v>54168.82</v>
      </c>
      <c r="F97" s="94">
        <f t="shared" si="4"/>
        <v>16331.18</v>
      </c>
      <c r="G97" s="107">
        <f t="shared" si="6"/>
        <v>105.57277351973691</v>
      </c>
      <c r="H97" s="107">
        <f t="shared" si="5"/>
        <v>76.835205673758864</v>
      </c>
    </row>
    <row r="98" spans="1:9" x14ac:dyDescent="0.2">
      <c r="A98" s="95" t="s">
        <v>189</v>
      </c>
      <c r="B98" s="96" t="s">
        <v>190</v>
      </c>
      <c r="C98" s="159">
        <v>51309.46</v>
      </c>
      <c r="D98" s="97">
        <v>70500</v>
      </c>
      <c r="E98" s="97">
        <v>54168.82</v>
      </c>
      <c r="F98" s="97">
        <f t="shared" si="4"/>
        <v>16331.18</v>
      </c>
      <c r="G98" s="108">
        <f t="shared" si="6"/>
        <v>105.57277351973691</v>
      </c>
      <c r="H98" s="108">
        <f t="shared" si="5"/>
        <v>76.835205673758864</v>
      </c>
    </row>
    <row r="99" spans="1:9" x14ac:dyDescent="0.2">
      <c r="A99" s="98" t="s">
        <v>225</v>
      </c>
      <c r="B99" s="99" t="s">
        <v>226</v>
      </c>
      <c r="C99" s="160">
        <v>51309.46</v>
      </c>
      <c r="D99" s="100">
        <v>70500</v>
      </c>
      <c r="E99" s="100">
        <v>54168.82</v>
      </c>
      <c r="F99" s="100">
        <f t="shared" si="4"/>
        <v>16331.18</v>
      </c>
      <c r="G99" s="109">
        <f t="shared" si="6"/>
        <v>105.57277351973691</v>
      </c>
      <c r="H99" s="109">
        <f t="shared" si="5"/>
        <v>76.835205673758864</v>
      </c>
    </row>
    <row r="100" spans="1:9" ht="22.5" x14ac:dyDescent="0.2">
      <c r="A100" s="101" t="s">
        <v>202</v>
      </c>
      <c r="B100" s="102" t="s">
        <v>203</v>
      </c>
      <c r="C100" s="161">
        <v>35308.839999999997</v>
      </c>
      <c r="D100" s="103">
        <v>70500</v>
      </c>
      <c r="E100" s="103">
        <v>37401</v>
      </c>
      <c r="F100" s="103">
        <f t="shared" si="4"/>
        <v>33099</v>
      </c>
      <c r="G100" s="110">
        <f t="shared" si="6"/>
        <v>105.92531502026124</v>
      </c>
      <c r="H100" s="110">
        <f t="shared" si="5"/>
        <v>53.051063829787239</v>
      </c>
    </row>
    <row r="101" spans="1:9" x14ac:dyDescent="0.2">
      <c r="A101" s="104" t="s">
        <v>57</v>
      </c>
      <c r="B101" s="105" t="s">
        <v>58</v>
      </c>
      <c r="C101" s="162">
        <v>0</v>
      </c>
      <c r="D101" s="106">
        <v>1000</v>
      </c>
      <c r="E101" s="106">
        <v>1080</v>
      </c>
      <c r="F101" s="106">
        <f t="shared" si="4"/>
        <v>-80</v>
      </c>
      <c r="G101" s="167" t="e">
        <f t="shared" si="6"/>
        <v>#DIV/0!</v>
      </c>
      <c r="H101" s="79">
        <f t="shared" si="5"/>
        <v>108</v>
      </c>
    </row>
    <row r="102" spans="1:9" x14ac:dyDescent="0.2">
      <c r="A102" s="104" t="s">
        <v>69</v>
      </c>
      <c r="B102" s="105" t="s">
        <v>68</v>
      </c>
      <c r="C102" s="162">
        <v>0</v>
      </c>
      <c r="D102" s="106">
        <v>1000</v>
      </c>
      <c r="E102" s="106">
        <v>1080</v>
      </c>
      <c r="F102" s="106">
        <f t="shared" si="4"/>
        <v>-80</v>
      </c>
      <c r="G102" s="167" t="e">
        <f t="shared" si="6"/>
        <v>#DIV/0!</v>
      </c>
      <c r="H102" s="79">
        <f t="shared" si="5"/>
        <v>108</v>
      </c>
    </row>
    <row r="103" spans="1:9" x14ac:dyDescent="0.2">
      <c r="A103" s="104" t="s">
        <v>74</v>
      </c>
      <c r="B103" s="105" t="s">
        <v>75</v>
      </c>
      <c r="C103" s="162">
        <v>34844.18</v>
      </c>
      <c r="D103" s="106">
        <v>68200</v>
      </c>
      <c r="E103" s="106">
        <v>35913.21</v>
      </c>
      <c r="F103" s="106">
        <f t="shared" si="4"/>
        <v>32286.79</v>
      </c>
      <c r="G103" s="167">
        <f t="shared" si="6"/>
        <v>103.06803029946465</v>
      </c>
      <c r="H103" s="79">
        <f t="shared" si="5"/>
        <v>52.658665689149565</v>
      </c>
    </row>
    <row r="104" spans="1:9" x14ac:dyDescent="0.2">
      <c r="A104" s="104" t="s">
        <v>78</v>
      </c>
      <c r="B104" s="105" t="s">
        <v>79</v>
      </c>
      <c r="C104" s="162">
        <v>1589.14</v>
      </c>
      <c r="D104" s="106">
        <v>3000</v>
      </c>
      <c r="E104" s="106">
        <v>1750.12</v>
      </c>
      <c r="F104" s="106">
        <f t="shared" si="4"/>
        <v>1249.8800000000001</v>
      </c>
      <c r="G104" s="167">
        <f t="shared" si="6"/>
        <v>110.1300074253999</v>
      </c>
      <c r="H104" s="79">
        <f t="shared" si="5"/>
        <v>58.337333333333333</v>
      </c>
    </row>
    <row r="105" spans="1:9" x14ac:dyDescent="0.2">
      <c r="A105" s="104" t="s">
        <v>82</v>
      </c>
      <c r="B105" s="105" t="s">
        <v>83</v>
      </c>
      <c r="C105" s="162">
        <v>210.19</v>
      </c>
      <c r="D105" s="106">
        <v>1000</v>
      </c>
      <c r="E105" s="106">
        <v>212.5</v>
      </c>
      <c r="F105" s="106">
        <f t="shared" si="4"/>
        <v>787.5</v>
      </c>
      <c r="G105" s="167">
        <f t="shared" si="6"/>
        <v>101.09900566154433</v>
      </c>
      <c r="H105" s="79">
        <f t="shared" si="5"/>
        <v>21.25</v>
      </c>
    </row>
    <row r="106" spans="1:9" x14ac:dyDescent="0.2">
      <c r="A106" s="104" t="s">
        <v>84</v>
      </c>
      <c r="B106" s="105" t="s">
        <v>85</v>
      </c>
      <c r="C106" s="162">
        <v>0</v>
      </c>
      <c r="D106" s="106">
        <v>500</v>
      </c>
      <c r="E106" s="106">
        <v>659.4</v>
      </c>
      <c r="F106" s="106">
        <f t="shared" si="4"/>
        <v>-159.39999999999998</v>
      </c>
      <c r="G106" s="167" t="e">
        <f t="shared" si="6"/>
        <v>#DIV/0!</v>
      </c>
      <c r="H106" s="79">
        <f t="shared" si="5"/>
        <v>131.88</v>
      </c>
    </row>
    <row r="107" spans="1:9" x14ac:dyDescent="0.2">
      <c r="A107" s="104" t="s">
        <v>88</v>
      </c>
      <c r="B107" s="105" t="s">
        <v>89</v>
      </c>
      <c r="C107" s="162">
        <v>4298.3500000000004</v>
      </c>
      <c r="D107" s="106">
        <v>3000</v>
      </c>
      <c r="E107" s="106">
        <v>5291.07</v>
      </c>
      <c r="F107" s="106">
        <f t="shared" si="4"/>
        <v>-2291.0699999999997</v>
      </c>
      <c r="G107" s="167">
        <f t="shared" si="6"/>
        <v>123.09537380622795</v>
      </c>
      <c r="H107" s="79">
        <f t="shared" si="5"/>
        <v>176.369</v>
      </c>
    </row>
    <row r="108" spans="1:9" x14ac:dyDescent="0.2">
      <c r="A108" s="104" t="s">
        <v>90</v>
      </c>
      <c r="B108" s="105" t="s">
        <v>91</v>
      </c>
      <c r="C108" s="162">
        <v>315.55</v>
      </c>
      <c r="D108" s="106">
        <v>1000</v>
      </c>
      <c r="E108" s="106">
        <v>533.30999999999995</v>
      </c>
      <c r="F108" s="106">
        <f t="shared" si="4"/>
        <v>466.69000000000005</v>
      </c>
      <c r="G108" s="167">
        <f t="shared" si="6"/>
        <v>169.00966566312786</v>
      </c>
      <c r="H108" s="79">
        <f t="shared" si="5"/>
        <v>53.330999999999996</v>
      </c>
    </row>
    <row r="109" spans="1:9" x14ac:dyDescent="0.2">
      <c r="A109" s="104" t="s">
        <v>92</v>
      </c>
      <c r="B109" s="105" t="s">
        <v>93</v>
      </c>
      <c r="C109" s="162">
        <v>13850.59</v>
      </c>
      <c r="D109" s="106">
        <v>19000</v>
      </c>
      <c r="E109" s="106">
        <v>11077.54</v>
      </c>
      <c r="F109" s="106">
        <f t="shared" si="4"/>
        <v>7922.4599999999991</v>
      </c>
      <c r="G109" s="167">
        <f t="shared" si="6"/>
        <v>79.978831226684207</v>
      </c>
      <c r="H109" s="79">
        <f t="shared" si="5"/>
        <v>58.302842105263167</v>
      </c>
    </row>
    <row r="110" spans="1:9" x14ac:dyDescent="0.2">
      <c r="A110" s="104" t="s">
        <v>94</v>
      </c>
      <c r="B110" s="105" t="s">
        <v>95</v>
      </c>
      <c r="C110" s="162">
        <v>17.91</v>
      </c>
      <c r="D110" s="106">
        <v>1500</v>
      </c>
      <c r="E110" s="106">
        <v>1126.08</v>
      </c>
      <c r="F110" s="106">
        <f t="shared" si="4"/>
        <v>373.92000000000007</v>
      </c>
      <c r="G110" s="167">
        <f t="shared" si="6"/>
        <v>6287.437185929648</v>
      </c>
      <c r="H110" s="79">
        <f t="shared" si="5"/>
        <v>75.071999999999989</v>
      </c>
      <c r="I110" s="123" t="s">
        <v>258</v>
      </c>
    </row>
    <row r="111" spans="1:9" x14ac:dyDescent="0.2">
      <c r="A111" s="104" t="s">
        <v>96</v>
      </c>
      <c r="B111" s="105" t="s">
        <v>97</v>
      </c>
      <c r="C111" s="162">
        <v>1232.6600000000001</v>
      </c>
      <c r="D111" s="106">
        <v>4100</v>
      </c>
      <c r="E111" s="106">
        <v>1319.4</v>
      </c>
      <c r="F111" s="106">
        <f t="shared" si="4"/>
        <v>2780.6</v>
      </c>
      <c r="G111" s="167">
        <f t="shared" si="6"/>
        <v>107.03681469342723</v>
      </c>
      <c r="H111" s="79">
        <f t="shared" si="5"/>
        <v>32.180487804878048</v>
      </c>
    </row>
    <row r="112" spans="1:9" x14ac:dyDescent="0.2">
      <c r="A112" s="104" t="s">
        <v>98</v>
      </c>
      <c r="B112" s="105" t="s">
        <v>99</v>
      </c>
      <c r="C112" s="162">
        <v>65.099999999999994</v>
      </c>
      <c r="D112" s="106">
        <v>500</v>
      </c>
      <c r="E112" s="106">
        <v>166.58</v>
      </c>
      <c r="F112" s="106">
        <f t="shared" si="4"/>
        <v>333.41999999999996</v>
      </c>
      <c r="G112" s="167">
        <f t="shared" si="6"/>
        <v>255.88325652841789</v>
      </c>
      <c r="H112" s="79">
        <f t="shared" si="5"/>
        <v>33.316000000000003</v>
      </c>
    </row>
    <row r="113" spans="1:9" x14ac:dyDescent="0.2">
      <c r="A113" s="104" t="s">
        <v>102</v>
      </c>
      <c r="B113" s="105" t="s">
        <v>103</v>
      </c>
      <c r="C113" s="162">
        <v>1300.01</v>
      </c>
      <c r="D113" s="106">
        <v>3000</v>
      </c>
      <c r="E113" s="106">
        <v>802.86</v>
      </c>
      <c r="F113" s="106">
        <f t="shared" si="4"/>
        <v>2197.14</v>
      </c>
      <c r="G113" s="167">
        <f t="shared" si="6"/>
        <v>61.757986477027103</v>
      </c>
      <c r="H113" s="79">
        <f t="shared" si="5"/>
        <v>26.762000000000004</v>
      </c>
    </row>
    <row r="114" spans="1:9" x14ac:dyDescent="0.2">
      <c r="A114" s="104" t="s">
        <v>104</v>
      </c>
      <c r="B114" s="105" t="s">
        <v>105</v>
      </c>
      <c r="C114" s="162">
        <v>1370.15</v>
      </c>
      <c r="D114" s="106">
        <v>3500</v>
      </c>
      <c r="E114" s="106">
        <v>0</v>
      </c>
      <c r="F114" s="106">
        <f t="shared" si="4"/>
        <v>3500</v>
      </c>
      <c r="G114" s="167">
        <f t="shared" si="6"/>
        <v>0</v>
      </c>
      <c r="H114" s="79">
        <f t="shared" si="5"/>
        <v>0</v>
      </c>
    </row>
    <row r="115" spans="1:9" x14ac:dyDescent="0.2">
      <c r="A115" s="104" t="s">
        <v>106</v>
      </c>
      <c r="B115" s="105" t="s">
        <v>107</v>
      </c>
      <c r="C115" s="162">
        <v>26.9</v>
      </c>
      <c r="D115" s="106">
        <v>500</v>
      </c>
      <c r="E115" s="106">
        <v>0</v>
      </c>
      <c r="F115" s="106">
        <f t="shared" si="4"/>
        <v>500</v>
      </c>
      <c r="G115" s="167">
        <f t="shared" si="6"/>
        <v>0</v>
      </c>
      <c r="H115" s="79">
        <f t="shared" si="5"/>
        <v>0</v>
      </c>
    </row>
    <row r="116" spans="1:9" x14ac:dyDescent="0.2">
      <c r="A116" s="104" t="s">
        <v>108</v>
      </c>
      <c r="B116" s="105" t="s">
        <v>109</v>
      </c>
      <c r="C116" s="162">
        <v>4783.75</v>
      </c>
      <c r="D116" s="106">
        <v>9000</v>
      </c>
      <c r="E116" s="106">
        <v>5133.2299999999996</v>
      </c>
      <c r="F116" s="106">
        <f t="shared" si="4"/>
        <v>3866.7700000000004</v>
      </c>
      <c r="G116" s="167">
        <f t="shared" si="6"/>
        <v>107.30556571727202</v>
      </c>
      <c r="H116" s="79">
        <f t="shared" si="5"/>
        <v>57.035888888888884</v>
      </c>
    </row>
    <row r="117" spans="1:9" x14ac:dyDescent="0.2">
      <c r="A117" s="104" t="s">
        <v>110</v>
      </c>
      <c r="B117" s="105" t="s">
        <v>111</v>
      </c>
      <c r="C117" s="162">
        <v>263.5</v>
      </c>
      <c r="D117" s="106">
        <v>800</v>
      </c>
      <c r="E117" s="106">
        <v>1089.6500000000001</v>
      </c>
      <c r="F117" s="106">
        <f t="shared" si="4"/>
        <v>-289.65000000000009</v>
      </c>
      <c r="G117" s="167">
        <f t="shared" si="6"/>
        <v>413.52941176470591</v>
      </c>
      <c r="H117" s="79">
        <f t="shared" si="5"/>
        <v>136.20625000000001</v>
      </c>
      <c r="I117" s="123" t="s">
        <v>259</v>
      </c>
    </row>
    <row r="118" spans="1:9" x14ac:dyDescent="0.2">
      <c r="A118" s="104" t="s">
        <v>112</v>
      </c>
      <c r="B118" s="105" t="s">
        <v>113</v>
      </c>
      <c r="C118" s="162">
        <v>187.35</v>
      </c>
      <c r="D118" s="106">
        <v>1300</v>
      </c>
      <c r="E118" s="106">
        <v>0</v>
      </c>
      <c r="F118" s="106">
        <f t="shared" si="4"/>
        <v>1300</v>
      </c>
      <c r="G118" s="167">
        <f t="shared" si="6"/>
        <v>0</v>
      </c>
      <c r="H118" s="79">
        <f t="shared" si="5"/>
        <v>0</v>
      </c>
    </row>
    <row r="119" spans="1:9" x14ac:dyDescent="0.2">
      <c r="A119" s="104" t="s">
        <v>114</v>
      </c>
      <c r="B119" s="105" t="s">
        <v>115</v>
      </c>
      <c r="C119" s="162">
        <v>1454.28</v>
      </c>
      <c r="D119" s="106">
        <v>6000</v>
      </c>
      <c r="E119" s="106">
        <v>2015.68</v>
      </c>
      <c r="F119" s="106">
        <f t="shared" si="4"/>
        <v>3984.3199999999997</v>
      </c>
      <c r="G119" s="167">
        <f t="shared" si="6"/>
        <v>138.603295101356</v>
      </c>
      <c r="H119" s="79">
        <f t="shared" si="5"/>
        <v>33.594666666666669</v>
      </c>
    </row>
    <row r="120" spans="1:9" x14ac:dyDescent="0.2">
      <c r="A120" s="104" t="s">
        <v>116</v>
      </c>
      <c r="B120" s="105" t="s">
        <v>117</v>
      </c>
      <c r="C120" s="162">
        <v>2400.61</v>
      </c>
      <c r="D120" s="106">
        <v>5500</v>
      </c>
      <c r="E120" s="106">
        <v>3106.81</v>
      </c>
      <c r="F120" s="106">
        <f t="shared" si="4"/>
        <v>2393.19</v>
      </c>
      <c r="G120" s="167">
        <f t="shared" si="6"/>
        <v>129.41752304622574</v>
      </c>
      <c r="H120" s="79">
        <f t="shared" si="5"/>
        <v>56.48745454545454</v>
      </c>
    </row>
    <row r="121" spans="1:9" x14ac:dyDescent="0.2">
      <c r="A121" s="104" t="s">
        <v>118</v>
      </c>
      <c r="B121" s="105" t="s">
        <v>119</v>
      </c>
      <c r="C121" s="162">
        <v>517.1</v>
      </c>
      <c r="D121" s="106">
        <v>2500</v>
      </c>
      <c r="E121" s="106">
        <v>610.26</v>
      </c>
      <c r="F121" s="106">
        <f t="shared" si="4"/>
        <v>1889.74</v>
      </c>
      <c r="G121" s="167">
        <f t="shared" si="6"/>
        <v>118.01585766776253</v>
      </c>
      <c r="H121" s="79">
        <f t="shared" si="5"/>
        <v>24.410399999999999</v>
      </c>
    </row>
    <row r="122" spans="1:9" x14ac:dyDescent="0.2">
      <c r="A122" s="104" t="s">
        <v>126</v>
      </c>
      <c r="B122" s="105" t="s">
        <v>127</v>
      </c>
      <c r="C122" s="162">
        <v>0</v>
      </c>
      <c r="D122" s="106">
        <v>100</v>
      </c>
      <c r="E122" s="106">
        <v>0</v>
      </c>
      <c r="F122" s="106">
        <f t="shared" si="4"/>
        <v>100</v>
      </c>
      <c r="G122" s="167" t="e">
        <f t="shared" si="6"/>
        <v>#DIV/0!</v>
      </c>
      <c r="H122" s="79">
        <f t="shared" si="5"/>
        <v>0</v>
      </c>
    </row>
    <row r="123" spans="1:9" x14ac:dyDescent="0.2">
      <c r="A123" s="104" t="s">
        <v>128</v>
      </c>
      <c r="B123" s="105" t="s">
        <v>129</v>
      </c>
      <c r="C123" s="162">
        <v>56.32</v>
      </c>
      <c r="D123" s="106">
        <v>100</v>
      </c>
      <c r="E123" s="106">
        <v>185</v>
      </c>
      <c r="F123" s="106">
        <f t="shared" si="4"/>
        <v>-85</v>
      </c>
      <c r="G123" s="167">
        <f t="shared" si="6"/>
        <v>328.48011363636363</v>
      </c>
      <c r="H123" s="79">
        <f t="shared" si="5"/>
        <v>185</v>
      </c>
    </row>
    <row r="124" spans="1:9" x14ac:dyDescent="0.2">
      <c r="A124" s="104" t="s">
        <v>130</v>
      </c>
      <c r="B124" s="105" t="s">
        <v>131</v>
      </c>
      <c r="C124" s="162">
        <v>0</v>
      </c>
      <c r="D124" s="106">
        <v>100</v>
      </c>
      <c r="E124" s="106">
        <v>0</v>
      </c>
      <c r="F124" s="106">
        <f t="shared" si="4"/>
        <v>100</v>
      </c>
      <c r="G124" s="167" t="e">
        <f t="shared" si="6"/>
        <v>#DIV/0!</v>
      </c>
      <c r="H124" s="79">
        <f t="shared" si="5"/>
        <v>0</v>
      </c>
    </row>
    <row r="125" spans="1:9" x14ac:dyDescent="0.2">
      <c r="A125" s="104" t="s">
        <v>134</v>
      </c>
      <c r="B125" s="105" t="s">
        <v>121</v>
      </c>
      <c r="C125" s="162">
        <v>904.72</v>
      </c>
      <c r="D125" s="106">
        <v>2200</v>
      </c>
      <c r="E125" s="106">
        <v>833.72</v>
      </c>
      <c r="F125" s="106">
        <f t="shared" si="4"/>
        <v>1366.28</v>
      </c>
      <c r="G125" s="167">
        <f t="shared" si="6"/>
        <v>92.152268105049075</v>
      </c>
      <c r="H125" s="79">
        <f t="shared" si="5"/>
        <v>37.896363636363638</v>
      </c>
    </row>
    <row r="126" spans="1:9" x14ac:dyDescent="0.2">
      <c r="A126" s="104" t="s">
        <v>135</v>
      </c>
      <c r="B126" s="105" t="s">
        <v>136</v>
      </c>
      <c r="C126" s="162">
        <v>464.66</v>
      </c>
      <c r="D126" s="106">
        <v>1100</v>
      </c>
      <c r="E126" s="106">
        <v>407.79</v>
      </c>
      <c r="F126" s="106">
        <f t="shared" si="4"/>
        <v>692.21</v>
      </c>
      <c r="G126" s="167">
        <f t="shared" si="6"/>
        <v>87.760943485559324</v>
      </c>
      <c r="H126" s="79">
        <f t="shared" si="5"/>
        <v>37.07181818181818</v>
      </c>
    </row>
    <row r="127" spans="1:9" x14ac:dyDescent="0.2">
      <c r="A127" s="104" t="s">
        <v>139</v>
      </c>
      <c r="B127" s="105" t="s">
        <v>140</v>
      </c>
      <c r="C127" s="162">
        <v>464.66</v>
      </c>
      <c r="D127" s="106">
        <v>1000</v>
      </c>
      <c r="E127" s="106">
        <v>407.79</v>
      </c>
      <c r="F127" s="106">
        <f t="shared" si="4"/>
        <v>592.21</v>
      </c>
      <c r="G127" s="167">
        <f t="shared" si="6"/>
        <v>87.760943485559324</v>
      </c>
      <c r="H127" s="79">
        <f t="shared" si="5"/>
        <v>40.779000000000003</v>
      </c>
    </row>
    <row r="128" spans="1:9" x14ac:dyDescent="0.2">
      <c r="A128" s="104" t="s">
        <v>141</v>
      </c>
      <c r="B128" s="105" t="s">
        <v>142</v>
      </c>
      <c r="C128" s="162">
        <v>0</v>
      </c>
      <c r="D128" s="106">
        <v>0</v>
      </c>
      <c r="E128" s="106">
        <v>0</v>
      </c>
      <c r="F128" s="106">
        <f t="shared" si="4"/>
        <v>0</v>
      </c>
      <c r="G128" s="167" t="e">
        <f t="shared" si="6"/>
        <v>#DIV/0!</v>
      </c>
      <c r="H128" s="79" t="s">
        <v>34</v>
      </c>
    </row>
    <row r="129" spans="1:8" x14ac:dyDescent="0.2">
      <c r="A129" s="104" t="s">
        <v>143</v>
      </c>
      <c r="B129" s="105" t="s">
        <v>144</v>
      </c>
      <c r="C129" s="162">
        <v>0</v>
      </c>
      <c r="D129" s="106">
        <v>100</v>
      </c>
      <c r="E129" s="106">
        <v>0</v>
      </c>
      <c r="F129" s="106">
        <f t="shared" si="4"/>
        <v>100</v>
      </c>
      <c r="G129" s="167" t="e">
        <f t="shared" si="6"/>
        <v>#DIV/0!</v>
      </c>
      <c r="H129" s="79">
        <f t="shared" si="5"/>
        <v>0</v>
      </c>
    </row>
    <row r="130" spans="1:8" x14ac:dyDescent="0.2">
      <c r="A130" s="104" t="s">
        <v>160</v>
      </c>
      <c r="B130" s="105" t="s">
        <v>161</v>
      </c>
      <c r="C130" s="162">
        <v>0</v>
      </c>
      <c r="D130" s="106">
        <v>200</v>
      </c>
      <c r="E130" s="106">
        <v>0</v>
      </c>
      <c r="F130" s="106">
        <f t="shared" si="4"/>
        <v>200</v>
      </c>
      <c r="G130" s="167" t="e">
        <f t="shared" si="6"/>
        <v>#DIV/0!</v>
      </c>
      <c r="H130" s="79">
        <f t="shared" si="5"/>
        <v>0</v>
      </c>
    </row>
    <row r="131" spans="1:8" x14ac:dyDescent="0.2">
      <c r="A131" s="104" t="s">
        <v>176</v>
      </c>
      <c r="B131" s="105" t="s">
        <v>177</v>
      </c>
      <c r="C131" s="162">
        <v>0</v>
      </c>
      <c r="D131" s="106">
        <v>200</v>
      </c>
      <c r="E131" s="106">
        <v>0</v>
      </c>
      <c r="F131" s="106">
        <f t="shared" si="4"/>
        <v>200</v>
      </c>
      <c r="G131" s="167" t="e">
        <f t="shared" si="6"/>
        <v>#DIV/0!</v>
      </c>
      <c r="H131" s="79">
        <f t="shared" si="5"/>
        <v>0</v>
      </c>
    </row>
    <row r="132" spans="1:8" ht="22.5" x14ac:dyDescent="0.2">
      <c r="A132" s="101" t="s">
        <v>206</v>
      </c>
      <c r="B132" s="102" t="s">
        <v>207</v>
      </c>
      <c r="C132" s="161">
        <v>15954.17</v>
      </c>
      <c r="D132" s="103">
        <v>15700</v>
      </c>
      <c r="E132" s="103">
        <v>16709.88</v>
      </c>
      <c r="F132" s="103">
        <f t="shared" si="4"/>
        <v>-1009.880000000001</v>
      </c>
      <c r="G132" s="110">
        <f t="shared" si="6"/>
        <v>104.73675534358729</v>
      </c>
      <c r="H132" s="110">
        <f t="shared" si="5"/>
        <v>106.43235668789811</v>
      </c>
    </row>
    <row r="133" spans="1:8" x14ac:dyDescent="0.2">
      <c r="A133" s="104" t="s">
        <v>57</v>
      </c>
      <c r="B133" s="105" t="s">
        <v>58</v>
      </c>
      <c r="C133" s="162">
        <v>15954.17</v>
      </c>
      <c r="D133" s="106">
        <v>0</v>
      </c>
      <c r="E133" s="106">
        <v>911.44</v>
      </c>
      <c r="F133" s="106">
        <f t="shared" si="4"/>
        <v>-911.44</v>
      </c>
      <c r="G133" s="167">
        <f t="shared" si="6"/>
        <v>5.7128637842018737</v>
      </c>
      <c r="H133" s="79" t="e">
        <f t="shared" si="5"/>
        <v>#DIV/0!</v>
      </c>
    </row>
    <row r="134" spans="1:8" x14ac:dyDescent="0.2">
      <c r="A134" s="104" t="s">
        <v>69</v>
      </c>
      <c r="B134" s="105" t="s">
        <v>68</v>
      </c>
      <c r="C134" s="162">
        <v>0</v>
      </c>
      <c r="D134" s="106">
        <v>0</v>
      </c>
      <c r="E134" s="106">
        <v>911.44</v>
      </c>
      <c r="F134" s="106">
        <f t="shared" si="4"/>
        <v>-911.44</v>
      </c>
      <c r="G134" s="167" t="e">
        <f t="shared" si="6"/>
        <v>#DIV/0!</v>
      </c>
      <c r="H134" s="79" t="e">
        <f t="shared" si="5"/>
        <v>#DIV/0!</v>
      </c>
    </row>
    <row r="135" spans="1:8" x14ac:dyDescent="0.2">
      <c r="A135" s="104" t="s">
        <v>74</v>
      </c>
      <c r="B135" s="105" t="s">
        <v>75</v>
      </c>
      <c r="C135" s="162">
        <v>0</v>
      </c>
      <c r="D135" s="106">
        <v>15700</v>
      </c>
      <c r="E135" s="106">
        <v>15798.44</v>
      </c>
      <c r="F135" s="106">
        <f t="shared" si="4"/>
        <v>-98.440000000000509</v>
      </c>
      <c r="G135" s="167" t="e">
        <f t="shared" si="6"/>
        <v>#DIV/0!</v>
      </c>
      <c r="H135" s="79">
        <f t="shared" si="5"/>
        <v>100.62700636942677</v>
      </c>
    </row>
    <row r="136" spans="1:8" x14ac:dyDescent="0.2">
      <c r="A136" s="104" t="s">
        <v>78</v>
      </c>
      <c r="B136" s="105" t="s">
        <v>79</v>
      </c>
      <c r="C136" s="162">
        <v>0</v>
      </c>
      <c r="D136" s="106">
        <v>0</v>
      </c>
      <c r="E136" s="106">
        <v>146.30000000000001</v>
      </c>
      <c r="F136" s="106">
        <f t="shared" si="4"/>
        <v>-146.30000000000001</v>
      </c>
      <c r="G136" s="167" t="e">
        <f t="shared" si="6"/>
        <v>#DIV/0!</v>
      </c>
      <c r="H136" s="79" t="e">
        <f t="shared" si="5"/>
        <v>#DIV/0!</v>
      </c>
    </row>
    <row r="137" spans="1:8" x14ac:dyDescent="0.2">
      <c r="A137" s="104" t="s">
        <v>88</v>
      </c>
      <c r="B137" s="105" t="s">
        <v>89</v>
      </c>
      <c r="C137" s="162">
        <v>0</v>
      </c>
      <c r="D137" s="106">
        <v>400</v>
      </c>
      <c r="E137" s="106">
        <v>350.61</v>
      </c>
      <c r="F137" s="106">
        <f t="shared" si="4"/>
        <v>49.389999999999986</v>
      </c>
      <c r="G137" s="167" t="e">
        <f t="shared" si="6"/>
        <v>#DIV/0!</v>
      </c>
      <c r="H137" s="79">
        <f t="shared" si="5"/>
        <v>87.652500000000003</v>
      </c>
    </row>
    <row r="138" spans="1:8" x14ac:dyDescent="0.2">
      <c r="A138" s="104" t="s">
        <v>90</v>
      </c>
      <c r="B138" s="105" t="s">
        <v>91</v>
      </c>
      <c r="C138" s="162">
        <v>0</v>
      </c>
      <c r="D138" s="106">
        <v>0</v>
      </c>
      <c r="E138" s="106">
        <v>0</v>
      </c>
      <c r="F138" s="106">
        <f t="shared" si="4"/>
        <v>0</v>
      </c>
      <c r="G138" s="167" t="e">
        <f t="shared" si="6"/>
        <v>#DIV/0!</v>
      </c>
      <c r="H138" s="79" t="s">
        <v>34</v>
      </c>
    </row>
    <row r="139" spans="1:8" x14ac:dyDescent="0.2">
      <c r="A139" s="104" t="s">
        <v>102</v>
      </c>
      <c r="B139" s="105" t="s">
        <v>103</v>
      </c>
      <c r="C139" s="162">
        <v>0</v>
      </c>
      <c r="D139" s="106">
        <v>400</v>
      </c>
      <c r="E139" s="106">
        <v>0</v>
      </c>
      <c r="F139" s="106">
        <f t="shared" si="4"/>
        <v>400</v>
      </c>
      <c r="G139" s="167" t="e">
        <f t="shared" si="6"/>
        <v>#DIV/0!</v>
      </c>
      <c r="H139" s="79">
        <f t="shared" si="5"/>
        <v>0</v>
      </c>
    </row>
    <row r="140" spans="1:8" x14ac:dyDescent="0.2">
      <c r="A140" s="104" t="s">
        <v>110</v>
      </c>
      <c r="B140" s="105" t="s">
        <v>111</v>
      </c>
      <c r="C140" s="162">
        <v>0</v>
      </c>
      <c r="D140" s="106">
        <v>500</v>
      </c>
      <c r="E140" s="106">
        <v>170</v>
      </c>
      <c r="F140" s="106">
        <f t="shared" ref="F140:F203" si="7">D140-E140</f>
        <v>330</v>
      </c>
      <c r="G140" s="167" t="e">
        <f t="shared" si="6"/>
        <v>#DIV/0!</v>
      </c>
      <c r="H140" s="79">
        <f t="shared" si="5"/>
        <v>34</v>
      </c>
    </row>
    <row r="141" spans="1:8" x14ac:dyDescent="0.2">
      <c r="A141" s="104" t="s">
        <v>114</v>
      </c>
      <c r="B141" s="105" t="s">
        <v>115</v>
      </c>
      <c r="C141" s="162">
        <v>12056.84</v>
      </c>
      <c r="D141" s="106">
        <v>0</v>
      </c>
      <c r="E141" s="106">
        <v>10460.11</v>
      </c>
      <c r="F141" s="106">
        <f t="shared" si="7"/>
        <v>-10460.11</v>
      </c>
      <c r="G141" s="167">
        <f t="shared" si="6"/>
        <v>86.756646020018508</v>
      </c>
      <c r="H141" s="79" t="e">
        <f t="shared" si="5"/>
        <v>#DIV/0!</v>
      </c>
    </row>
    <row r="142" spans="1:8" x14ac:dyDescent="0.2">
      <c r="A142" s="104" t="s">
        <v>118</v>
      </c>
      <c r="B142" s="105" t="s">
        <v>119</v>
      </c>
      <c r="C142" s="163">
        <v>0</v>
      </c>
      <c r="D142" s="106">
        <v>13000</v>
      </c>
      <c r="E142" s="106">
        <v>1570</v>
      </c>
      <c r="F142" s="106">
        <f t="shared" si="7"/>
        <v>11430</v>
      </c>
      <c r="G142" s="167" t="e">
        <f t="shared" si="6"/>
        <v>#DIV/0!</v>
      </c>
      <c r="H142" s="79">
        <f t="shared" ref="H142:H191" si="8">E142/D142*100</f>
        <v>12.076923076923077</v>
      </c>
    </row>
    <row r="143" spans="1:8" x14ac:dyDescent="0.2">
      <c r="A143" s="104" t="s">
        <v>126</v>
      </c>
      <c r="B143" s="105" t="s">
        <v>127</v>
      </c>
      <c r="C143" s="162">
        <v>0</v>
      </c>
      <c r="D143" s="106">
        <v>0</v>
      </c>
      <c r="E143" s="106">
        <v>33.19</v>
      </c>
      <c r="F143" s="106">
        <f t="shared" si="7"/>
        <v>-33.19</v>
      </c>
      <c r="G143" s="167" t="e">
        <f t="shared" si="6"/>
        <v>#DIV/0!</v>
      </c>
      <c r="H143" s="79" t="e">
        <f t="shared" si="8"/>
        <v>#DIV/0!</v>
      </c>
    </row>
    <row r="144" spans="1:8" x14ac:dyDescent="0.2">
      <c r="A144" s="104" t="s">
        <v>134</v>
      </c>
      <c r="B144" s="105" t="s">
        <v>121</v>
      </c>
      <c r="C144" s="162">
        <v>3897.33</v>
      </c>
      <c r="D144" s="106">
        <v>1400</v>
      </c>
      <c r="E144" s="106">
        <v>3068.23</v>
      </c>
      <c r="F144" s="106">
        <f t="shared" si="7"/>
        <v>-1668.23</v>
      </c>
      <c r="G144" s="167">
        <f t="shared" si="6"/>
        <v>78.726461449248589</v>
      </c>
      <c r="H144" s="79">
        <f t="shared" si="8"/>
        <v>219.15928571428572</v>
      </c>
    </row>
    <row r="145" spans="1:8" ht="22.5" x14ac:dyDescent="0.2">
      <c r="A145" s="101" t="s">
        <v>204</v>
      </c>
      <c r="B145" s="102" t="s">
        <v>205</v>
      </c>
      <c r="C145" s="161"/>
      <c r="D145" s="103">
        <v>1300</v>
      </c>
      <c r="E145" s="103">
        <v>57.94</v>
      </c>
      <c r="F145" s="103">
        <f t="shared" si="7"/>
        <v>1242.06</v>
      </c>
      <c r="G145" s="110" t="e">
        <f t="shared" si="6"/>
        <v>#DIV/0!</v>
      </c>
      <c r="H145" s="110">
        <f t="shared" si="8"/>
        <v>4.4569230769230774</v>
      </c>
    </row>
    <row r="146" spans="1:8" x14ac:dyDescent="0.2">
      <c r="A146" s="104" t="s">
        <v>154</v>
      </c>
      <c r="B146" s="105" t="s">
        <v>155</v>
      </c>
      <c r="C146" s="164">
        <v>0</v>
      </c>
      <c r="D146" s="106">
        <v>0</v>
      </c>
      <c r="E146" s="106">
        <v>0</v>
      </c>
      <c r="F146" s="106">
        <f t="shared" si="7"/>
        <v>0</v>
      </c>
      <c r="G146" s="167" t="e">
        <f t="shared" si="6"/>
        <v>#DIV/0!</v>
      </c>
      <c r="H146" s="79" t="s">
        <v>34</v>
      </c>
    </row>
    <row r="147" spans="1:8" x14ac:dyDescent="0.2">
      <c r="A147" s="104" t="s">
        <v>158</v>
      </c>
      <c r="B147" s="105" t="s">
        <v>159</v>
      </c>
      <c r="C147" s="164">
        <v>0</v>
      </c>
      <c r="D147" s="106">
        <v>0</v>
      </c>
      <c r="E147" s="106">
        <v>0</v>
      </c>
      <c r="F147" s="106">
        <f t="shared" si="7"/>
        <v>0</v>
      </c>
      <c r="G147" s="167" t="e">
        <f t="shared" si="6"/>
        <v>#DIV/0!</v>
      </c>
      <c r="H147" s="79" t="s">
        <v>34</v>
      </c>
    </row>
    <row r="148" spans="1:8" x14ac:dyDescent="0.2">
      <c r="A148" s="104" t="s">
        <v>160</v>
      </c>
      <c r="B148" s="105" t="s">
        <v>161</v>
      </c>
      <c r="C148" s="165">
        <v>46.45</v>
      </c>
      <c r="D148" s="106">
        <v>1300</v>
      </c>
      <c r="E148" s="106">
        <v>57.94</v>
      </c>
      <c r="F148" s="106">
        <f t="shared" si="7"/>
        <v>1242.06</v>
      </c>
      <c r="G148" s="167">
        <f t="shared" si="6"/>
        <v>124.73627556512376</v>
      </c>
      <c r="H148" s="79">
        <f t="shared" si="8"/>
        <v>4.4569230769230774</v>
      </c>
    </row>
    <row r="149" spans="1:8" x14ac:dyDescent="0.2">
      <c r="A149" s="104" t="s">
        <v>168</v>
      </c>
      <c r="B149" s="105" t="s">
        <v>169</v>
      </c>
      <c r="C149" s="164">
        <v>0</v>
      </c>
      <c r="D149" s="106">
        <v>600</v>
      </c>
      <c r="E149" s="106">
        <v>0</v>
      </c>
      <c r="F149" s="106">
        <f t="shared" si="7"/>
        <v>600</v>
      </c>
      <c r="G149" s="167" t="e">
        <f t="shared" ref="G149:G191" si="9">E149/C149*100</f>
        <v>#DIV/0!</v>
      </c>
      <c r="H149" s="79">
        <f t="shared" si="8"/>
        <v>0</v>
      </c>
    </row>
    <row r="150" spans="1:8" x14ac:dyDescent="0.2">
      <c r="A150" s="104" t="s">
        <v>170</v>
      </c>
      <c r="B150" s="105" t="s">
        <v>171</v>
      </c>
      <c r="C150" s="164">
        <v>0</v>
      </c>
      <c r="D150" s="106">
        <v>400</v>
      </c>
      <c r="E150" s="106">
        <v>0</v>
      </c>
      <c r="F150" s="106">
        <f t="shared" si="7"/>
        <v>400</v>
      </c>
      <c r="G150" s="167" t="e">
        <f t="shared" si="9"/>
        <v>#DIV/0!</v>
      </c>
      <c r="H150" s="79">
        <f t="shared" si="8"/>
        <v>0</v>
      </c>
    </row>
    <row r="151" spans="1:8" x14ac:dyDescent="0.2">
      <c r="A151" s="104" t="s">
        <v>172</v>
      </c>
      <c r="B151" s="105" t="s">
        <v>173</v>
      </c>
      <c r="C151" s="165">
        <v>46.45</v>
      </c>
      <c r="D151" s="106">
        <v>300</v>
      </c>
      <c r="E151" s="106">
        <v>24.76</v>
      </c>
      <c r="F151" s="106">
        <f t="shared" si="7"/>
        <v>275.24</v>
      </c>
      <c r="G151" s="167">
        <f t="shared" si="9"/>
        <v>53.304628632938645</v>
      </c>
      <c r="H151" s="79">
        <f t="shared" si="8"/>
        <v>8.2533333333333339</v>
      </c>
    </row>
    <row r="152" spans="1:8" x14ac:dyDescent="0.2">
      <c r="A152" s="104" t="s">
        <v>176</v>
      </c>
      <c r="B152" s="105" t="s">
        <v>177</v>
      </c>
      <c r="C152" s="164">
        <v>0</v>
      </c>
      <c r="D152" s="106">
        <v>0</v>
      </c>
      <c r="E152" s="106">
        <v>33.18</v>
      </c>
      <c r="F152" s="106">
        <f t="shared" si="7"/>
        <v>-33.18</v>
      </c>
      <c r="G152" s="167" t="e">
        <f t="shared" si="9"/>
        <v>#DIV/0!</v>
      </c>
      <c r="H152" s="79" t="e">
        <f t="shared" si="8"/>
        <v>#DIV/0!</v>
      </c>
    </row>
    <row r="153" spans="1:8" x14ac:dyDescent="0.2">
      <c r="A153" s="104" t="s">
        <v>178</v>
      </c>
      <c r="B153" s="105" t="s">
        <v>179</v>
      </c>
      <c r="C153" s="164">
        <v>0</v>
      </c>
      <c r="D153" s="106">
        <v>0</v>
      </c>
      <c r="E153" s="106">
        <v>0</v>
      </c>
      <c r="F153" s="106">
        <f t="shared" si="7"/>
        <v>0</v>
      </c>
      <c r="G153" s="167" t="e">
        <f t="shared" si="9"/>
        <v>#DIV/0!</v>
      </c>
      <c r="H153" s="79" t="s">
        <v>34</v>
      </c>
    </row>
    <row r="154" spans="1:8" x14ac:dyDescent="0.2">
      <c r="A154" s="104" t="s">
        <v>182</v>
      </c>
      <c r="B154" s="105" t="s">
        <v>181</v>
      </c>
      <c r="C154" s="162">
        <v>0</v>
      </c>
      <c r="D154" s="106">
        <v>0</v>
      </c>
      <c r="E154" s="106">
        <v>0</v>
      </c>
      <c r="F154" s="106">
        <f t="shared" si="7"/>
        <v>0</v>
      </c>
      <c r="G154" s="167" t="e">
        <f t="shared" si="9"/>
        <v>#DIV/0!</v>
      </c>
      <c r="H154" s="79" t="s">
        <v>34</v>
      </c>
    </row>
    <row r="155" spans="1:8" x14ac:dyDescent="0.2">
      <c r="A155" s="92" t="s">
        <v>230</v>
      </c>
      <c r="B155" s="93" t="s">
        <v>231</v>
      </c>
      <c r="C155" s="158">
        <v>170529.53</v>
      </c>
      <c r="D155" s="94">
        <v>567600</v>
      </c>
      <c r="E155" s="94">
        <v>233202.39</v>
      </c>
      <c r="F155" s="94">
        <f t="shared" si="7"/>
        <v>334397.61</v>
      </c>
      <c r="G155" s="107">
        <f t="shared" si="9"/>
        <v>136.75191035828226</v>
      </c>
      <c r="H155" s="107">
        <f t="shared" si="8"/>
        <v>41.085692389006347</v>
      </c>
    </row>
    <row r="156" spans="1:8" x14ac:dyDescent="0.2">
      <c r="A156" s="95" t="s">
        <v>191</v>
      </c>
      <c r="B156" s="96" t="s">
        <v>192</v>
      </c>
      <c r="C156" s="159">
        <v>170183.33</v>
      </c>
      <c r="D156" s="97">
        <v>567600</v>
      </c>
      <c r="E156" s="97">
        <v>221647.87</v>
      </c>
      <c r="F156" s="97">
        <f t="shared" si="7"/>
        <v>345952.13</v>
      </c>
      <c r="G156" s="108">
        <f t="shared" si="9"/>
        <v>130.24064695408183</v>
      </c>
      <c r="H156" s="108">
        <f t="shared" si="8"/>
        <v>39.050012332628611</v>
      </c>
    </row>
    <row r="157" spans="1:8" x14ac:dyDescent="0.2">
      <c r="A157" s="98" t="s">
        <v>225</v>
      </c>
      <c r="B157" s="99" t="s">
        <v>226</v>
      </c>
      <c r="C157" s="160">
        <v>170183.33</v>
      </c>
      <c r="D157" s="100">
        <v>567600</v>
      </c>
      <c r="E157" s="100">
        <v>221647.87</v>
      </c>
      <c r="F157" s="100">
        <f t="shared" si="7"/>
        <v>345952.13</v>
      </c>
      <c r="G157" s="109">
        <f t="shared" si="9"/>
        <v>130.24064695408183</v>
      </c>
      <c r="H157" s="109">
        <f t="shared" si="8"/>
        <v>39.050012332628611</v>
      </c>
    </row>
    <row r="158" spans="1:8" ht="22.5" x14ac:dyDescent="0.2">
      <c r="A158" s="101" t="s">
        <v>202</v>
      </c>
      <c r="B158" s="102" t="s">
        <v>203</v>
      </c>
      <c r="C158" s="161">
        <v>170183.33</v>
      </c>
      <c r="D158" s="103">
        <v>567600</v>
      </c>
      <c r="E158" s="103">
        <v>221647.87</v>
      </c>
      <c r="F158" s="103">
        <f t="shared" si="7"/>
        <v>345952.13</v>
      </c>
      <c r="G158" s="110">
        <f t="shared" si="9"/>
        <v>130.24064695408183</v>
      </c>
      <c r="H158" s="110">
        <f t="shared" si="8"/>
        <v>39.050012332628611</v>
      </c>
    </row>
    <row r="159" spans="1:8" x14ac:dyDescent="0.2">
      <c r="A159" s="104" t="s">
        <v>57</v>
      </c>
      <c r="B159" s="105" t="s">
        <v>58</v>
      </c>
      <c r="C159" s="162">
        <v>170183.33</v>
      </c>
      <c r="D159" s="106">
        <v>567300</v>
      </c>
      <c r="E159" s="106">
        <v>221507.87</v>
      </c>
      <c r="F159" s="106">
        <f t="shared" si="7"/>
        <v>345792.13</v>
      </c>
      <c r="G159" s="167">
        <f t="shared" si="9"/>
        <v>130.15838272761499</v>
      </c>
      <c r="H159" s="79">
        <f t="shared" si="8"/>
        <v>39.04598448792526</v>
      </c>
    </row>
    <row r="160" spans="1:8" x14ac:dyDescent="0.2">
      <c r="A160" s="104" t="s">
        <v>61</v>
      </c>
      <c r="B160" s="105" t="s">
        <v>62</v>
      </c>
      <c r="C160" s="162">
        <v>138753.95000000001</v>
      </c>
      <c r="D160" s="106">
        <v>472500</v>
      </c>
      <c r="E160" s="106">
        <v>124265.91</v>
      </c>
      <c r="F160" s="106">
        <f t="shared" si="7"/>
        <v>348234.08999999997</v>
      </c>
      <c r="G160" s="167">
        <f t="shared" si="9"/>
        <v>89.558466623833041</v>
      </c>
      <c r="H160" s="79">
        <f t="shared" si="8"/>
        <v>26.299663492063491</v>
      </c>
    </row>
    <row r="161" spans="1:8" x14ac:dyDescent="0.2">
      <c r="A161" s="104" t="s">
        <v>63</v>
      </c>
      <c r="B161" s="105" t="s">
        <v>64</v>
      </c>
      <c r="C161" s="162">
        <v>0</v>
      </c>
      <c r="D161" s="106">
        <v>0</v>
      </c>
      <c r="E161" s="106">
        <v>0</v>
      </c>
      <c r="F161" s="106">
        <f t="shared" si="7"/>
        <v>0</v>
      </c>
      <c r="G161" s="167" t="e">
        <f t="shared" si="9"/>
        <v>#DIV/0!</v>
      </c>
      <c r="H161" s="79" t="e">
        <f t="shared" si="8"/>
        <v>#DIV/0!</v>
      </c>
    </row>
    <row r="162" spans="1:8" x14ac:dyDescent="0.2">
      <c r="A162" s="104" t="s">
        <v>65</v>
      </c>
      <c r="B162" s="105" t="s">
        <v>66</v>
      </c>
      <c r="C162" s="162">
        <v>0</v>
      </c>
      <c r="D162" s="106">
        <v>0</v>
      </c>
      <c r="E162" s="106">
        <v>55851.519999999997</v>
      </c>
      <c r="F162" s="106">
        <f t="shared" si="7"/>
        <v>-55851.519999999997</v>
      </c>
      <c r="G162" s="167" t="e">
        <f t="shared" si="9"/>
        <v>#DIV/0!</v>
      </c>
      <c r="H162" s="79" t="e">
        <f t="shared" si="8"/>
        <v>#DIV/0!</v>
      </c>
    </row>
    <row r="163" spans="1:8" x14ac:dyDescent="0.2">
      <c r="A163" s="104" t="s">
        <v>69</v>
      </c>
      <c r="B163" s="105" t="s">
        <v>68</v>
      </c>
      <c r="C163" s="162">
        <v>8678.08</v>
      </c>
      <c r="D163" s="106">
        <v>15400</v>
      </c>
      <c r="E163" s="106">
        <v>11688.61</v>
      </c>
      <c r="F163" s="106">
        <f t="shared" si="7"/>
        <v>3711.3899999999994</v>
      </c>
      <c r="G163" s="167">
        <f t="shared" si="9"/>
        <v>134.69119897488847</v>
      </c>
      <c r="H163" s="79">
        <f t="shared" si="8"/>
        <v>75.900064935064933</v>
      </c>
    </row>
    <row r="164" spans="1:8" x14ac:dyDescent="0.2">
      <c r="A164" s="104" t="s">
        <v>72</v>
      </c>
      <c r="B164" s="105" t="s">
        <v>73</v>
      </c>
      <c r="C164" s="162">
        <v>22751.3</v>
      </c>
      <c r="D164" s="106">
        <v>79400</v>
      </c>
      <c r="E164" s="106">
        <v>29701.83</v>
      </c>
      <c r="F164" s="106">
        <f t="shared" si="7"/>
        <v>49698.17</v>
      </c>
      <c r="G164" s="167">
        <f t="shared" si="9"/>
        <v>130.55003450352288</v>
      </c>
      <c r="H164" s="79">
        <f t="shared" si="8"/>
        <v>37.407846347607055</v>
      </c>
    </row>
    <row r="165" spans="1:8" x14ac:dyDescent="0.2">
      <c r="A165" s="104" t="s">
        <v>74</v>
      </c>
      <c r="B165" s="105" t="s">
        <v>75</v>
      </c>
      <c r="C165" s="162">
        <v>0</v>
      </c>
      <c r="D165" s="106">
        <v>300</v>
      </c>
      <c r="E165" s="106">
        <v>140</v>
      </c>
      <c r="F165" s="106">
        <f t="shared" si="7"/>
        <v>160</v>
      </c>
      <c r="G165" s="167" t="e">
        <f t="shared" si="9"/>
        <v>#DIV/0!</v>
      </c>
      <c r="H165" s="79">
        <f t="shared" si="8"/>
        <v>46.666666666666664</v>
      </c>
    </row>
    <row r="166" spans="1:8" x14ac:dyDescent="0.2">
      <c r="A166" s="104" t="s">
        <v>112</v>
      </c>
      <c r="B166" s="105" t="s">
        <v>113</v>
      </c>
      <c r="C166" s="162">
        <v>0</v>
      </c>
      <c r="D166" s="106">
        <v>0</v>
      </c>
      <c r="E166" s="106">
        <v>0</v>
      </c>
      <c r="F166" s="106">
        <f t="shared" si="7"/>
        <v>0</v>
      </c>
      <c r="G166" s="167" t="e">
        <f t="shared" si="9"/>
        <v>#DIV/0!</v>
      </c>
      <c r="H166" s="79" t="s">
        <v>34</v>
      </c>
    </row>
    <row r="167" spans="1:8" x14ac:dyDescent="0.2">
      <c r="A167" s="104" t="s">
        <v>114</v>
      </c>
      <c r="B167" s="105" t="s">
        <v>115</v>
      </c>
      <c r="C167" s="162">
        <v>0</v>
      </c>
      <c r="D167" s="106">
        <v>0</v>
      </c>
      <c r="E167" s="106">
        <v>0</v>
      </c>
      <c r="F167" s="106">
        <f t="shared" si="7"/>
        <v>0</v>
      </c>
      <c r="G167" s="167" t="e">
        <f t="shared" si="9"/>
        <v>#DIV/0!</v>
      </c>
      <c r="H167" s="79" t="s">
        <v>34</v>
      </c>
    </row>
    <row r="168" spans="1:8" x14ac:dyDescent="0.2">
      <c r="A168" s="104" t="s">
        <v>130</v>
      </c>
      <c r="B168" s="105" t="s">
        <v>131</v>
      </c>
      <c r="C168" s="162">
        <v>0</v>
      </c>
      <c r="D168" s="106">
        <v>300</v>
      </c>
      <c r="E168" s="106">
        <v>140</v>
      </c>
      <c r="F168" s="106">
        <f t="shared" si="7"/>
        <v>160</v>
      </c>
      <c r="G168" s="167" t="e">
        <f t="shared" si="9"/>
        <v>#DIV/0!</v>
      </c>
      <c r="H168" s="79">
        <f t="shared" si="8"/>
        <v>46.666666666666664</v>
      </c>
    </row>
    <row r="169" spans="1:8" x14ac:dyDescent="0.2">
      <c r="A169" s="104" t="s">
        <v>132</v>
      </c>
      <c r="B169" s="105" t="s">
        <v>133</v>
      </c>
      <c r="C169" s="162">
        <v>0</v>
      </c>
      <c r="D169" s="106">
        <v>0</v>
      </c>
      <c r="E169" s="106">
        <v>0</v>
      </c>
      <c r="F169" s="106">
        <f t="shared" si="7"/>
        <v>0</v>
      </c>
      <c r="G169" s="167" t="e">
        <f t="shared" si="9"/>
        <v>#DIV/0!</v>
      </c>
      <c r="H169" s="79" t="s">
        <v>34</v>
      </c>
    </row>
    <row r="170" spans="1:8" x14ac:dyDescent="0.2">
      <c r="A170" s="104" t="s">
        <v>135</v>
      </c>
      <c r="B170" s="105" t="s">
        <v>136</v>
      </c>
      <c r="C170" s="162">
        <v>0</v>
      </c>
      <c r="D170" s="106">
        <v>0</v>
      </c>
      <c r="E170" s="106">
        <v>0</v>
      </c>
      <c r="F170" s="106">
        <f t="shared" si="7"/>
        <v>0</v>
      </c>
      <c r="G170" s="167" t="e">
        <f t="shared" si="9"/>
        <v>#DIV/0!</v>
      </c>
      <c r="H170" s="79" t="s">
        <v>34</v>
      </c>
    </row>
    <row r="171" spans="1:8" x14ac:dyDescent="0.2">
      <c r="A171" s="104" t="s">
        <v>143</v>
      </c>
      <c r="B171" s="105" t="s">
        <v>144</v>
      </c>
      <c r="C171" s="162">
        <v>0</v>
      </c>
      <c r="D171" s="106">
        <v>0</v>
      </c>
      <c r="E171" s="106">
        <v>0</v>
      </c>
      <c r="F171" s="106">
        <f t="shared" si="7"/>
        <v>0</v>
      </c>
      <c r="G171" s="167" t="e">
        <f t="shared" si="9"/>
        <v>#DIV/0!</v>
      </c>
      <c r="H171" s="79" t="s">
        <v>34</v>
      </c>
    </row>
    <row r="172" spans="1:8" x14ac:dyDescent="0.2">
      <c r="A172" s="104" t="s">
        <v>145</v>
      </c>
      <c r="B172" s="105" t="s">
        <v>146</v>
      </c>
      <c r="C172" s="162">
        <v>0</v>
      </c>
      <c r="D172" s="106">
        <v>0</v>
      </c>
      <c r="E172" s="106">
        <v>0</v>
      </c>
      <c r="F172" s="106">
        <f t="shared" si="7"/>
        <v>0</v>
      </c>
      <c r="G172" s="167" t="e">
        <f t="shared" si="9"/>
        <v>#DIV/0!</v>
      </c>
      <c r="H172" s="79" t="s">
        <v>34</v>
      </c>
    </row>
    <row r="173" spans="1:8" ht="22.5" x14ac:dyDescent="0.2">
      <c r="A173" s="101" t="s">
        <v>208</v>
      </c>
      <c r="B173" s="102" t="s">
        <v>209</v>
      </c>
      <c r="C173" s="161">
        <v>0</v>
      </c>
      <c r="D173" s="103">
        <v>0</v>
      </c>
      <c r="E173" s="103">
        <v>0</v>
      </c>
      <c r="F173" s="103">
        <f t="shared" si="7"/>
        <v>0</v>
      </c>
      <c r="G173" s="110" t="e">
        <f t="shared" si="9"/>
        <v>#DIV/0!</v>
      </c>
      <c r="H173" s="110" t="e">
        <f t="shared" si="8"/>
        <v>#DIV/0!</v>
      </c>
    </row>
    <row r="174" spans="1:8" x14ac:dyDescent="0.2">
      <c r="A174" s="104" t="s">
        <v>147</v>
      </c>
      <c r="B174" s="105" t="s">
        <v>148</v>
      </c>
      <c r="C174" s="162">
        <v>0</v>
      </c>
      <c r="D174" s="106">
        <v>0</v>
      </c>
      <c r="E174" s="106">
        <v>0</v>
      </c>
      <c r="F174" s="106">
        <f t="shared" si="7"/>
        <v>0</v>
      </c>
      <c r="G174" s="167" t="e">
        <f t="shared" si="9"/>
        <v>#DIV/0!</v>
      </c>
      <c r="H174" s="79" t="s">
        <v>34</v>
      </c>
    </row>
    <row r="175" spans="1:8" x14ac:dyDescent="0.2">
      <c r="A175" s="104" t="s">
        <v>152</v>
      </c>
      <c r="B175" s="105" t="s">
        <v>153</v>
      </c>
      <c r="C175" s="162">
        <v>0</v>
      </c>
      <c r="D175" s="106">
        <v>0</v>
      </c>
      <c r="E175" s="106">
        <v>0</v>
      </c>
      <c r="F175" s="106">
        <f t="shared" si="7"/>
        <v>0</v>
      </c>
      <c r="G175" s="167" t="e">
        <f t="shared" si="9"/>
        <v>#DIV/0!</v>
      </c>
      <c r="H175" s="79" t="s">
        <v>34</v>
      </c>
    </row>
    <row r="176" spans="1:8" x14ac:dyDescent="0.2">
      <c r="A176" s="95" t="s">
        <v>244</v>
      </c>
      <c r="B176" s="96" t="s">
        <v>245</v>
      </c>
      <c r="C176" s="159">
        <v>0</v>
      </c>
      <c r="D176" s="97">
        <v>0</v>
      </c>
      <c r="E176" s="97">
        <v>11227.5</v>
      </c>
      <c r="F176" s="97">
        <f t="shared" si="7"/>
        <v>-11227.5</v>
      </c>
      <c r="G176" s="108" t="e">
        <f t="shared" si="9"/>
        <v>#DIV/0!</v>
      </c>
      <c r="H176" s="97" t="e">
        <f t="shared" si="8"/>
        <v>#DIV/0!</v>
      </c>
    </row>
    <row r="177" spans="1:9" x14ac:dyDescent="0.2">
      <c r="A177" s="98" t="s">
        <v>225</v>
      </c>
      <c r="B177" s="99" t="s">
        <v>226</v>
      </c>
      <c r="C177" s="160">
        <v>0</v>
      </c>
      <c r="D177" s="100">
        <v>0</v>
      </c>
      <c r="E177" s="100">
        <v>11227.5</v>
      </c>
      <c r="F177" s="100">
        <v>-11227.5</v>
      </c>
      <c r="G177" s="109" t="e">
        <f t="shared" si="9"/>
        <v>#DIV/0!</v>
      </c>
      <c r="H177" s="109" t="e">
        <f t="shared" si="8"/>
        <v>#DIV/0!</v>
      </c>
    </row>
    <row r="178" spans="1:9" ht="22.5" x14ac:dyDescent="0.2">
      <c r="A178" s="101" t="s">
        <v>204</v>
      </c>
      <c r="B178" s="102" t="s">
        <v>205</v>
      </c>
      <c r="C178" s="161">
        <v>0</v>
      </c>
      <c r="D178" s="103">
        <v>0</v>
      </c>
      <c r="E178" s="103">
        <v>11227.5</v>
      </c>
      <c r="F178" s="103">
        <v>-11227.5</v>
      </c>
      <c r="G178" s="110" t="e">
        <f t="shared" si="9"/>
        <v>#DIV/0!</v>
      </c>
      <c r="H178" s="110" t="e">
        <f t="shared" si="8"/>
        <v>#DIV/0!</v>
      </c>
    </row>
    <row r="179" spans="1:9" x14ac:dyDescent="0.2">
      <c r="A179" s="104" t="s">
        <v>160</v>
      </c>
      <c r="B179" s="105" t="s">
        <v>161</v>
      </c>
      <c r="C179" s="162">
        <v>0</v>
      </c>
      <c r="D179" s="106">
        <v>0</v>
      </c>
      <c r="E179" s="106">
        <v>11227.5</v>
      </c>
      <c r="F179" s="106">
        <v>-11227.5</v>
      </c>
      <c r="G179" s="167" t="e">
        <f t="shared" si="9"/>
        <v>#DIV/0!</v>
      </c>
      <c r="H179" s="79" t="e">
        <f t="shared" si="8"/>
        <v>#DIV/0!</v>
      </c>
    </row>
    <row r="180" spans="1:9" x14ac:dyDescent="0.2">
      <c r="A180" s="104" t="s">
        <v>172</v>
      </c>
      <c r="B180" s="105" t="s">
        <v>173</v>
      </c>
      <c r="C180" s="162">
        <v>0</v>
      </c>
      <c r="D180" s="106">
        <v>0</v>
      </c>
      <c r="E180" s="106">
        <v>11227.5</v>
      </c>
      <c r="F180" s="106">
        <v>-11227.5</v>
      </c>
      <c r="G180" s="167" t="e">
        <f t="shared" si="9"/>
        <v>#DIV/0!</v>
      </c>
      <c r="H180" s="79" t="e">
        <f t="shared" si="8"/>
        <v>#DIV/0!</v>
      </c>
      <c r="I180" s="123" t="s">
        <v>263</v>
      </c>
    </row>
    <row r="181" spans="1:9" x14ac:dyDescent="0.2">
      <c r="A181" s="95" t="s">
        <v>193</v>
      </c>
      <c r="B181" s="96" t="s">
        <v>194</v>
      </c>
      <c r="C181" s="159">
        <v>346.2</v>
      </c>
      <c r="D181" s="97">
        <v>600</v>
      </c>
      <c r="E181" s="97">
        <v>327.02</v>
      </c>
      <c r="F181" s="97">
        <f t="shared" ref="F181" si="10">D181-E181</f>
        <v>272.98</v>
      </c>
      <c r="G181" s="108">
        <f t="shared" si="9"/>
        <v>94.459849797804736</v>
      </c>
      <c r="H181" s="97">
        <f t="shared" si="8"/>
        <v>54.503333333333323</v>
      </c>
    </row>
    <row r="182" spans="1:9" x14ac:dyDescent="0.2">
      <c r="A182" s="98" t="s">
        <v>225</v>
      </c>
      <c r="B182" s="99" t="s">
        <v>226</v>
      </c>
      <c r="C182" s="160">
        <v>346.2</v>
      </c>
      <c r="D182" s="100">
        <v>600</v>
      </c>
      <c r="E182" s="100">
        <v>327.02</v>
      </c>
      <c r="F182" s="100">
        <v>272.98</v>
      </c>
      <c r="G182" s="109">
        <f t="shared" si="9"/>
        <v>94.459849797804736</v>
      </c>
      <c r="H182" s="109">
        <f t="shared" si="8"/>
        <v>54.503333333333323</v>
      </c>
    </row>
    <row r="183" spans="1:9" ht="22.5" x14ac:dyDescent="0.2">
      <c r="A183" s="101" t="s">
        <v>210</v>
      </c>
      <c r="B183" s="102" t="s">
        <v>211</v>
      </c>
      <c r="C183" s="161">
        <v>346.2</v>
      </c>
      <c r="D183" s="103">
        <v>600</v>
      </c>
      <c r="E183" s="103">
        <v>327.02</v>
      </c>
      <c r="F183" s="103">
        <v>272.98</v>
      </c>
      <c r="G183" s="110">
        <f t="shared" si="9"/>
        <v>94.459849797804736</v>
      </c>
      <c r="H183" s="110">
        <f t="shared" si="8"/>
        <v>54.503333333333323</v>
      </c>
    </row>
    <row r="184" spans="1:9" x14ac:dyDescent="0.2">
      <c r="A184" s="104" t="s">
        <v>74</v>
      </c>
      <c r="B184" s="105" t="s">
        <v>75</v>
      </c>
      <c r="C184" s="162">
        <v>346.2</v>
      </c>
      <c r="D184" s="106">
        <v>600</v>
      </c>
      <c r="E184" s="106">
        <v>327.02</v>
      </c>
      <c r="F184" s="106">
        <v>272.98</v>
      </c>
      <c r="G184" s="167">
        <f t="shared" si="9"/>
        <v>94.459849797804736</v>
      </c>
      <c r="H184" s="79">
        <f t="shared" si="8"/>
        <v>54.503333333333323</v>
      </c>
    </row>
    <row r="185" spans="1:9" x14ac:dyDescent="0.2">
      <c r="A185" s="104" t="s">
        <v>90</v>
      </c>
      <c r="B185" s="105" t="s">
        <v>91</v>
      </c>
      <c r="C185" s="162">
        <v>346.2</v>
      </c>
      <c r="D185" s="106">
        <v>600</v>
      </c>
      <c r="E185" s="106">
        <v>327.02</v>
      </c>
      <c r="F185" s="106">
        <v>272.98</v>
      </c>
      <c r="G185" s="167">
        <f t="shared" si="9"/>
        <v>94.459849797804736</v>
      </c>
      <c r="H185" s="79">
        <f t="shared" si="8"/>
        <v>54.503333333333323</v>
      </c>
    </row>
    <row r="186" spans="1:9" x14ac:dyDescent="0.2">
      <c r="A186" s="92" t="s">
        <v>232</v>
      </c>
      <c r="B186" s="93" t="s">
        <v>196</v>
      </c>
      <c r="C186" s="158">
        <v>286.68</v>
      </c>
      <c r="D186" s="94">
        <v>300</v>
      </c>
      <c r="E186" s="94">
        <v>0</v>
      </c>
      <c r="F186" s="94">
        <f t="shared" ref="F186" si="11">D186-E186</f>
        <v>300</v>
      </c>
      <c r="G186" s="107">
        <f t="shared" si="9"/>
        <v>0</v>
      </c>
      <c r="H186" s="107">
        <f t="shared" si="8"/>
        <v>0</v>
      </c>
    </row>
    <row r="187" spans="1:9" x14ac:dyDescent="0.2">
      <c r="A187" s="95" t="s">
        <v>195</v>
      </c>
      <c r="B187" s="96" t="s">
        <v>196</v>
      </c>
      <c r="C187" s="159">
        <v>286.68</v>
      </c>
      <c r="D187" s="97">
        <v>300</v>
      </c>
      <c r="E187" s="97">
        <v>0</v>
      </c>
      <c r="F187" s="97">
        <v>300</v>
      </c>
      <c r="G187" s="108">
        <f t="shared" si="9"/>
        <v>0</v>
      </c>
      <c r="H187" s="108">
        <f t="shared" si="8"/>
        <v>0</v>
      </c>
    </row>
    <row r="188" spans="1:9" x14ac:dyDescent="0.2">
      <c r="A188" s="98" t="s">
        <v>225</v>
      </c>
      <c r="B188" s="99" t="s">
        <v>226</v>
      </c>
      <c r="C188" s="160">
        <v>286.68</v>
      </c>
      <c r="D188" s="100">
        <v>300</v>
      </c>
      <c r="E188" s="100">
        <v>0</v>
      </c>
      <c r="F188" s="100">
        <v>300</v>
      </c>
      <c r="G188" s="109">
        <f t="shared" si="9"/>
        <v>0</v>
      </c>
      <c r="H188" s="109">
        <f t="shared" si="8"/>
        <v>0</v>
      </c>
    </row>
    <row r="189" spans="1:9" ht="22.5" x14ac:dyDescent="0.2">
      <c r="A189" s="101" t="s">
        <v>206</v>
      </c>
      <c r="B189" s="102" t="s">
        <v>207</v>
      </c>
      <c r="C189" s="161">
        <v>286.68</v>
      </c>
      <c r="D189" s="103">
        <v>300</v>
      </c>
      <c r="E189" s="103">
        <v>0</v>
      </c>
      <c r="F189" s="103">
        <v>300</v>
      </c>
      <c r="G189" s="110">
        <f t="shared" si="9"/>
        <v>0</v>
      </c>
      <c r="H189" s="110">
        <f t="shared" si="8"/>
        <v>0</v>
      </c>
    </row>
    <row r="190" spans="1:9" x14ac:dyDescent="0.2">
      <c r="A190" s="104" t="s">
        <v>74</v>
      </c>
      <c r="B190" s="105" t="s">
        <v>75</v>
      </c>
      <c r="C190" s="162">
        <v>286.68</v>
      </c>
      <c r="D190" s="106">
        <v>300</v>
      </c>
      <c r="E190" s="106">
        <v>0</v>
      </c>
      <c r="F190" s="106">
        <v>300</v>
      </c>
      <c r="G190" s="167">
        <f t="shared" si="9"/>
        <v>0</v>
      </c>
      <c r="H190" s="79">
        <f t="shared" si="8"/>
        <v>0</v>
      </c>
    </row>
    <row r="191" spans="1:9" x14ac:dyDescent="0.2">
      <c r="A191" s="104" t="s">
        <v>118</v>
      </c>
      <c r="B191" s="105" t="s">
        <v>119</v>
      </c>
      <c r="C191" s="162">
        <v>286.68</v>
      </c>
      <c r="D191" s="106">
        <v>300</v>
      </c>
      <c r="E191" s="106">
        <v>0</v>
      </c>
      <c r="F191" s="106">
        <v>300</v>
      </c>
      <c r="G191" s="167">
        <f t="shared" si="9"/>
        <v>0</v>
      </c>
      <c r="H191" s="79">
        <f t="shared" si="8"/>
        <v>0</v>
      </c>
    </row>
    <row r="192" spans="1:9" x14ac:dyDescent="0.2">
      <c r="C192" s="163"/>
      <c r="G192" s="168"/>
    </row>
  </sheetData>
  <mergeCells count="5">
    <mergeCell ref="A2:B3"/>
    <mergeCell ref="E3:E4"/>
    <mergeCell ref="A4:B5"/>
    <mergeCell ref="A6:B6"/>
    <mergeCell ref="A9:H9"/>
  </mergeCells>
  <phoneticPr fontId="6" type="noConversion"/>
  <pageMargins left="0" right="0" top="0" bottom="0.39375000000000004" header="0" footer="0"/>
  <pageSetup paperSize="9" orientation="landscape" verticalDpi="0" r:id="rId1"/>
  <headerFooter alignWithMargins="0"/>
  <ignoredErrors>
    <ignoredError sqref="G12:G21 G185:G192 F171:F189 H192 F160:F170 F12:F159 H12:H21" unlockedFormula="1"/>
    <ignoredError sqref="G182:G184 G23:G31 G161:G181 H23:H31 H160 H181:H188 H189:H191 H161:H180 G35:G160 H35:H159" evalError="1" unlockedFormula="1"/>
    <ignoredError sqref="A20:A1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3</vt:i4>
      </vt:variant>
    </vt:vector>
  </HeadingPairs>
  <TitlesOfParts>
    <vt:vector size="12" baseType="lpstr">
      <vt:lpstr>Opći dio - sažetak</vt:lpstr>
      <vt:lpstr>Prihodi prema ekonomskoj klas</vt:lpstr>
      <vt:lpstr>Rashodi prema ekonomskoj klasif</vt:lpstr>
      <vt:lpstr>Prihodi prema izvorima financir</vt:lpstr>
      <vt:lpstr>Rashodi prema izvorima financir</vt:lpstr>
      <vt:lpstr>Rashodi prema funcijskoj klas</vt:lpstr>
      <vt:lpstr>Posebni dio polugodišnjeg izvje</vt:lpstr>
      <vt:lpstr>Obrazloženje - Opći dio</vt:lpstr>
      <vt:lpstr>Obrazloženje - Posebni dio</vt:lpstr>
      <vt:lpstr>'Obrazloženje - Posebni dio'!Ispis_naslova</vt:lpstr>
      <vt:lpstr>'Posebni dio polugodišnjeg izvje'!Ispis_naslova</vt:lpstr>
      <vt:lpstr>'Rashodi prema funcijskoj klas'!Ispis_naslova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2024-04-10T10:58:11Z</dcterms:created>
  <dcterms:modified xsi:type="dcterms:W3CDTF">2024-07-24T09:36:46Z</dcterms:modified>
</cp:coreProperties>
</file>